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15" windowWidth="12180" windowHeight="9960" tabRatio="700"/>
  </bookViews>
  <sheets>
    <sheet name="budynki" sheetId="1" r:id="rId1"/>
    <sheet name="środki trwałe" sheetId="7" r:id="rId2"/>
    <sheet name="elektronika" sheetId="2" r:id="rId3"/>
    <sheet name="auta" sheetId="5" r:id="rId4"/>
    <sheet name="szkody" sheetId="6" r:id="rId5"/>
  </sheets>
  <definedNames>
    <definedName name="_xlnm.Print_Area" localSheetId="3">auta!$A$1:$U$36</definedName>
    <definedName name="_xlnm.Print_Area" localSheetId="0">budynki!$A$2:$L$77</definedName>
    <definedName name="_xlnm.Print_Area" localSheetId="2">elektronika!$A$1:$E$159</definedName>
    <definedName name="_xlnm.Print_Area" localSheetId="4">szkody!$A$1:$E$11</definedName>
    <definedName name="_xlnm.Print_Area" localSheetId="1">'środki trwałe'!$A$1:$E$13</definedName>
  </definedNames>
  <calcPr calcId="125725"/>
</workbook>
</file>

<file path=xl/calcChain.xml><?xml version="1.0" encoding="utf-8"?>
<calcChain xmlns="http://schemas.openxmlformats.org/spreadsheetml/2006/main">
  <c r="G48" i="1"/>
  <c r="G41"/>
  <c r="E12" i="7" l="1"/>
  <c r="D12"/>
  <c r="G67" i="1"/>
  <c r="D98" i="2" l="1"/>
  <c r="D82"/>
  <c r="D157" l="1"/>
  <c r="D145"/>
  <c r="D116"/>
  <c r="D111"/>
  <c r="D67"/>
  <c r="D59"/>
  <c r="G72" i="1"/>
  <c r="G50" l="1"/>
  <c r="G54" s="1"/>
  <c r="G47"/>
  <c r="G46"/>
  <c r="G75" l="1"/>
  <c r="D10" i="7" l="1"/>
  <c r="C7" i="6" l="1"/>
  <c r="D6" i="7" l="1"/>
  <c r="D11"/>
  <c r="D5"/>
  <c r="F72" i="1"/>
  <c r="F67"/>
  <c r="F60"/>
  <c r="F57"/>
  <c r="F48"/>
  <c r="F54"/>
  <c r="F41" l="1"/>
</calcChain>
</file>

<file path=xl/sharedStrings.xml><?xml version="1.0" encoding="utf-8"?>
<sst xmlns="http://schemas.openxmlformats.org/spreadsheetml/2006/main" count="573" uniqueCount="423">
  <si>
    <t>lp.</t>
  </si>
  <si>
    <t>rok budowy</t>
  </si>
  <si>
    <t>wartość (początkowa)</t>
  </si>
  <si>
    <t>nazwa środka trwałego</t>
  </si>
  <si>
    <t>rok produkcji</t>
  </si>
  <si>
    <t>Lp.</t>
  </si>
  <si>
    <t>Marka</t>
  </si>
  <si>
    <t>Nr podw./ nadw.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</si>
  <si>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</si>
  <si>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</si>
  <si>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</si>
  <si>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</si>
  <si>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</si>
  <si>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</si>
  <si>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</si>
  <si>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</si>
  <si>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Suma wypłaconych odszkodowań</t>
  </si>
  <si>
    <t>Łącznie</t>
  </si>
  <si>
    <t>1.</t>
  </si>
  <si>
    <t xml:space="preserve">wartość początkowa (księgowa brutto)             </t>
  </si>
  <si>
    <t>Załącznik nr 3</t>
  </si>
  <si>
    <t>Typ, model</t>
  </si>
  <si>
    <t>Rok prod.</t>
  </si>
  <si>
    <t>Rodzaj pojazdu</t>
  </si>
  <si>
    <t>Jednostka / opis szkód</t>
  </si>
  <si>
    <t>Załącznik nr 4</t>
  </si>
  <si>
    <t>Załącznik nr 2</t>
  </si>
  <si>
    <t>nazwa budynku / budowli</t>
  </si>
  <si>
    <t>Informacje o szkodach w ostatnich latach</t>
  </si>
  <si>
    <t xml:space="preserve">Okres ubezpieczenia OC i NW </t>
  </si>
  <si>
    <t xml:space="preserve">Okres ubezpieczenia AC i KR </t>
  </si>
  <si>
    <t>ZABEZPIECZENIA</t>
  </si>
  <si>
    <t>DATA I REJESTRACJI</t>
  </si>
  <si>
    <t>Nazwa jednostki</t>
  </si>
  <si>
    <t>środki trwałe,wyposażenie</t>
  </si>
  <si>
    <t>zbiory biblioteczne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</si>
  <si>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</si>
  <si>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</si>
  <si>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</si>
  <si>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</si>
  <si>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Załącznik nr 5</t>
  </si>
  <si>
    <t>Aktualny przegląd</t>
  </si>
  <si>
    <t>Wykaz pojazdów</t>
  </si>
  <si>
    <t>Wykaz szkód</t>
  </si>
  <si>
    <t>Wykaz wartości środków trwałych, maszyn, urządzeń i wyposażenia</t>
  </si>
  <si>
    <t>Wartość 
z aktualnych polis</t>
  </si>
  <si>
    <t>Urząd Gminy</t>
  </si>
  <si>
    <t>1. Urząd Gminy</t>
  </si>
  <si>
    <t>Budynek UG</t>
  </si>
  <si>
    <t>-</t>
  </si>
  <si>
    <t>Jelcz</t>
  </si>
  <si>
    <t>Ilość miejsc</t>
  </si>
  <si>
    <t>Ładowność</t>
  </si>
  <si>
    <t>wykaz sprzętu elektronicznego stacjonarnego</t>
  </si>
  <si>
    <t>wykaz sprzętu elektronicznego przenośnego</t>
  </si>
  <si>
    <t>Weterynaria Lipnik</t>
  </si>
  <si>
    <t>GRN Włostów</t>
  </si>
  <si>
    <t>Agronomówka Włostów</t>
  </si>
  <si>
    <t>Zlewnia Kaczyce</t>
  </si>
  <si>
    <t>Świetlica wiejska w Malicach</t>
  </si>
  <si>
    <t>Budynek Garażowy w Lipiniku</t>
  </si>
  <si>
    <t>Szkoła w Usarzowie</t>
  </si>
  <si>
    <t>Szkoła w Słoptowie</t>
  </si>
  <si>
    <t>Remiza Słoptów</t>
  </si>
  <si>
    <t>Remiza Leszczków</t>
  </si>
  <si>
    <t>Remiza Malżyn</t>
  </si>
  <si>
    <t>Remiza Usarzów</t>
  </si>
  <si>
    <t>Remiza Słabuszewice</t>
  </si>
  <si>
    <t>Plac zabaw Słabuszewice</t>
  </si>
  <si>
    <t>Plac Zabaw Kurów</t>
  </si>
  <si>
    <t>Ogrodzenie Męczennice</t>
  </si>
  <si>
    <t>Tereny sportowe Włostów</t>
  </si>
  <si>
    <t>Ogrodzenie pomnika w Lipniku</t>
  </si>
  <si>
    <t>Boisko- plac Zabaw Stenalice</t>
  </si>
  <si>
    <t>Boisko Łownica</t>
  </si>
  <si>
    <t>Plac zabaw Słoptów</t>
  </si>
  <si>
    <t>Zespół Szkół w Lipniku</t>
  </si>
  <si>
    <t>2.</t>
  </si>
  <si>
    <t>3.</t>
  </si>
  <si>
    <t>Zespół Szkół w Włostowie</t>
  </si>
  <si>
    <t>4.</t>
  </si>
  <si>
    <t>Ośrodek Pomocy Społecznej w Lipniku</t>
  </si>
  <si>
    <t>5.</t>
  </si>
  <si>
    <t>Gminna Biblioteka Publiczna</t>
  </si>
  <si>
    <t>6.</t>
  </si>
  <si>
    <t>Zakład Gospodarki Komunalnej</t>
  </si>
  <si>
    <t>7.</t>
  </si>
  <si>
    <t>Gminny Ośrodek Kultury Włostów</t>
  </si>
  <si>
    <t>Budynek-AMFITEATR</t>
  </si>
  <si>
    <t>Utwardzenie placu oraz urządzenie terenów zieleni</t>
  </si>
  <si>
    <t xml:space="preserve">przeciwpożarowe - liczba gaśnic - 3 szt, wyłącznik prądu, przeciwkradzieżowe: monitoring całodobowy </t>
  </si>
  <si>
    <t>30.12.2011</t>
  </si>
  <si>
    <t>31.12.2012</t>
  </si>
  <si>
    <t>Lipnik 17, 27-540 Lipnik</t>
  </si>
  <si>
    <t>murowana, pokrycie dachu - papa; gont bitumiczny</t>
  </si>
  <si>
    <t>Plac zabaw</t>
  </si>
  <si>
    <t>Ogrodzenie</t>
  </si>
  <si>
    <t>Chodnik</t>
  </si>
  <si>
    <t xml:space="preserve">12 gaśnic proszkowych, alarm, monitoring, agencja ochrony, dozór pracowniczy. </t>
  </si>
  <si>
    <t>monitoring</t>
  </si>
  <si>
    <t>monitoring, zamykane bramy, 5 hydrantów</t>
  </si>
  <si>
    <t>monitoting</t>
  </si>
  <si>
    <t>1956 / pożniejsze remonty - wymiana poszycia dachowego, wymiana stolarki okiennej, ocieplenie budynku(termomodernizacja, wymiana drzwi, remont wewnątrz budynku</t>
  </si>
  <si>
    <t>TAK</t>
  </si>
  <si>
    <t>pokrycie dachu - papa</t>
  </si>
  <si>
    <t>Włostow 1, 27-545 Włostów</t>
  </si>
  <si>
    <t>Plac zabaw przy budynku przedszkola</t>
  </si>
  <si>
    <t>ogrodzenie</t>
  </si>
  <si>
    <t>budynek przedszkola</t>
  </si>
  <si>
    <t>termonodernizacja w 2014r.</t>
  </si>
  <si>
    <t>gaśnice -18szt, hydranty 3szt, system alarmowy z powiadomieniem od agencji ochrony, system monitoringu wizyjnego, zabezpieczenia przeciwkradzieżowe</t>
  </si>
  <si>
    <t>gaśnice -13szt, ystem alarmowy z powiadomieniem od agencji ochrony, system monitoringu wizyjnego, zabezpieczenia przeciwkradzieżowe</t>
  </si>
  <si>
    <t>Zespół Szkół we Włostowie</t>
  </si>
  <si>
    <t>UG.Dz.III/11/33/5/2012 Komputer stacjonarny uzytkowany przez stażystkę w pok. 22</t>
  </si>
  <si>
    <t>UG.Dz.III/11/33/7/2012 Komputer stacjonarny użytkowany przez Kierownika USC pok. 31</t>
  </si>
  <si>
    <t>Zestaw SIP WŚ Komputer Atina Solar Action + Monitor Fujitsu B24W-6</t>
  </si>
  <si>
    <t>Jednostka Komuterowa Dell Optiplex 7010 - Anna Drypa</t>
  </si>
  <si>
    <t>Jednostka Komuterowa Dell Optiplex 7010 - Magdalena Zimoląg</t>
  </si>
  <si>
    <t>Jednostka Komuterowa Dell Optiplex 7010 - Karolina Śmigała</t>
  </si>
  <si>
    <t>Jednostka Komuterowa Dell Optiplex 7010 - Rafał Smoliński</t>
  </si>
  <si>
    <t>switch  Allied Telesis AT 8000 GS</t>
  </si>
  <si>
    <t>UPS Rack CyberPower</t>
  </si>
  <si>
    <t>Serwer EOD SD Rack Dell PowerEdge T420</t>
  </si>
  <si>
    <t>Monitor Dell P1913t  - Serwer EOD</t>
  </si>
  <si>
    <t>Przełącznik KVM 4 porty</t>
  </si>
  <si>
    <t>SKANER Kodak Zestaw</t>
  </si>
  <si>
    <t>Kontroler domeny rack -HPDL380 G8</t>
  </si>
  <si>
    <t>UPS Rack AP160N</t>
  </si>
  <si>
    <t>Napęd LTO4 IBM</t>
  </si>
  <si>
    <t>Firewall Typ I Netasq U305</t>
  </si>
  <si>
    <t>Urządzenie HP M1536 - sekretariat</t>
  </si>
  <si>
    <t>UG.Dz.III/11/34/23/2013 Drukarka M401dn Podatki</t>
  </si>
  <si>
    <t>UPS ActiveJet - Podatki</t>
  </si>
  <si>
    <t>UG.Dz.III/11/34/1/2015 Drukarka M401dn Gawlak</t>
  </si>
  <si>
    <t>Niszczarka DS. 1200 CS - sekretariat</t>
  </si>
  <si>
    <t>Rejestrator DS.-7616NI-ST</t>
  </si>
  <si>
    <t>Kamera Zewnętrzna IPR54/14APDN szt. 5</t>
  </si>
  <si>
    <t>Kamera wewnętrzna IPR54/14 ALDN szt.4</t>
  </si>
  <si>
    <t>Dysk Sata 2TB</t>
  </si>
  <si>
    <t>Obudowa TPR3</t>
  </si>
  <si>
    <t>Zasilacz ZI 2000</t>
  </si>
  <si>
    <t>Switch PoE Ulipower 0054af szt. 2</t>
  </si>
  <si>
    <t>Czujnik BV501 DSC szt. 2</t>
  </si>
  <si>
    <t>Czujka dymu TSp satel szt.2</t>
  </si>
  <si>
    <t>Expander wejść CA64E</t>
  </si>
  <si>
    <t>All in one szt. 6</t>
  </si>
  <si>
    <t>Zasilacz UPS szt.5</t>
  </si>
  <si>
    <t>Skaner Epson DS.-520</t>
  </si>
  <si>
    <t>Sharp DX2500</t>
  </si>
  <si>
    <t>Lexmark CX410 de</t>
  </si>
  <si>
    <t>Switch GS1920</t>
  </si>
  <si>
    <t>Serwer NAS RackStation RS815RP+</t>
  </si>
  <si>
    <t>Fujitsu Esprimo E520 szt.3</t>
  </si>
  <si>
    <t>USP ActiveJet AJE-450</t>
  </si>
  <si>
    <t>OKI MC562dnW</t>
  </si>
  <si>
    <t>Klimatyzator Kasai</t>
  </si>
  <si>
    <t>Sharp AR-6023N</t>
  </si>
  <si>
    <t>2. Zespół Szkół w Lipniku</t>
  </si>
  <si>
    <t>3. Zespół Szkół w Włostowie</t>
  </si>
  <si>
    <t>4. Ośrodek Pomocy Społecznej w Lipniku</t>
  </si>
  <si>
    <t>5. Gminna Biblioteka Publiczna</t>
  </si>
  <si>
    <t>6. Zakład Gospodarki Komunalnej</t>
  </si>
  <si>
    <t>7. Gminny Ośrodek Kultury Włostów</t>
  </si>
  <si>
    <t>Projektor BenQ MX6600P</t>
  </si>
  <si>
    <t>Aparat Nikon D5100</t>
  </si>
  <si>
    <t>Toshiba C850-1GU</t>
  </si>
  <si>
    <t>Toshiba C50-A-143</t>
  </si>
  <si>
    <t>Toshiba C50-A-1C9</t>
  </si>
  <si>
    <t>Fujitsu Lifebook A555</t>
  </si>
  <si>
    <t>Renault</t>
  </si>
  <si>
    <t>Master</t>
  </si>
  <si>
    <t>VFJDAKD536174653</t>
  </si>
  <si>
    <t>TOP 71JW</t>
  </si>
  <si>
    <t>TOP Y611</t>
  </si>
  <si>
    <t>TOP A909</t>
  </si>
  <si>
    <t>Ford</t>
  </si>
  <si>
    <t>TOP 71CK</t>
  </si>
  <si>
    <t>TOP CC68</t>
  </si>
  <si>
    <t>TOP L886</t>
  </si>
  <si>
    <t>Gaz</t>
  </si>
  <si>
    <t>GRK27057047</t>
  </si>
  <si>
    <t>Z3B2705707R004189</t>
  </si>
  <si>
    <t>TOP 57GG</t>
  </si>
  <si>
    <t>Kia</t>
  </si>
  <si>
    <t>KNETB2412X6337246</t>
  </si>
  <si>
    <t>TOP 3A22</t>
  </si>
  <si>
    <t>OSP Leszczków</t>
  </si>
  <si>
    <t>OSP Słabuszewice</t>
  </si>
  <si>
    <t>OSP Kurów</t>
  </si>
  <si>
    <t>OSP Lipnik</t>
  </si>
  <si>
    <t xml:space="preserve">OSP Włostów </t>
  </si>
  <si>
    <t>OSP Usarzów</t>
  </si>
  <si>
    <t>Słoptów34, 27-545 Lipnik</t>
  </si>
  <si>
    <t>murowana, pokrycie dachu - eternit</t>
  </si>
  <si>
    <t>Leszczków 33, 27-545 Lipnik</t>
  </si>
  <si>
    <t>Malżyn 9,27-545 Lipnik</t>
  </si>
  <si>
    <t>drewno, pokrycie dachu - blacha, blachodachówka</t>
  </si>
  <si>
    <t>Usarzów 42, 27-540 Lipnik</t>
  </si>
  <si>
    <t>Słabuszewice 50, 27-540 Lipnik</t>
  </si>
  <si>
    <t>Malice Kościelne 57, 27-540 Lipnik</t>
  </si>
  <si>
    <t>murowana, pokrycie dachu - blacha, blachodachówka</t>
  </si>
  <si>
    <t>Włostów 48, 27-545 Lipnik</t>
  </si>
  <si>
    <t>Włostów 183, 27-545 Lipnik</t>
  </si>
  <si>
    <t>Lipnik 36, 27-540 Lipnik</t>
  </si>
  <si>
    <t>Malice Kościelne 60, 27-540 Lipnik</t>
  </si>
  <si>
    <t>Usarzów 80, 27-540 Lipnik</t>
  </si>
  <si>
    <t>Słoptów 21,27 -545 Lipnik</t>
  </si>
  <si>
    <t>Lipnik 17a, 27-540 Lipnik</t>
  </si>
  <si>
    <t>Budnek GOK wraz z panelami fotowoltaicznymi</t>
  </si>
  <si>
    <t>Włostów 50M, 27-545 Lipnik</t>
  </si>
  <si>
    <t>Włostów 48.27-545 Lipnik</t>
  </si>
  <si>
    <t>Przedszkole Włostów</t>
  </si>
  <si>
    <t>Lipnik 20, 27-540 Lipnik</t>
  </si>
  <si>
    <t>Garaż</t>
  </si>
  <si>
    <t>Lipnik 21, 27-540 Lipnik</t>
  </si>
  <si>
    <t xml:space="preserve">OPEL </t>
  </si>
  <si>
    <t>VIVARO</t>
  </si>
  <si>
    <t>W8LJ7B7BSDV624258</t>
  </si>
  <si>
    <t>TOP 01YL</t>
  </si>
  <si>
    <t>SAMOCHÓD CIĘŻAROWY</t>
  </si>
  <si>
    <t>ASS</t>
  </si>
  <si>
    <t>PREGIO 2664CM-82KM-3.1T 97-03</t>
  </si>
  <si>
    <t>Włostów 50c, 27-545 Włostów</t>
  </si>
  <si>
    <t>Drukarka BROTHER DCP J 125</t>
  </si>
  <si>
    <t>Monitor PHILIPS 18,5 196V$LSB</t>
  </si>
  <si>
    <t>Bindownica</t>
  </si>
  <si>
    <t>Maszyna do wycinania</t>
  </si>
  <si>
    <t>Tablet wacom DTZ 1200 W</t>
  </si>
  <si>
    <t>Canon EOS 600D</t>
  </si>
  <si>
    <t>Monitory interaktywne- komputerowe</t>
  </si>
  <si>
    <t>Magiczny dywan</t>
  </si>
  <si>
    <t>zestaw komputerowy</t>
  </si>
  <si>
    <t>Tablice interaktywne</t>
  </si>
  <si>
    <t>Laptop</t>
  </si>
  <si>
    <t>Notebook</t>
  </si>
  <si>
    <t>Lipnik 23, 27-540 Lipnik</t>
  </si>
  <si>
    <t>Lipnik 23a, 27-540 Lipnik</t>
  </si>
  <si>
    <t>brak</t>
  </si>
  <si>
    <t>Tablica interaktywna</t>
  </si>
  <si>
    <t>Urządzenie wielofunkcyjne Nashuatec</t>
  </si>
  <si>
    <t>Komputer V260 MPI 3-2120</t>
  </si>
  <si>
    <t>Tablica interaktywna myBoard 84"</t>
  </si>
  <si>
    <t>Ekran ścienny</t>
  </si>
  <si>
    <t>Urządzenie wielofunkcyjne HP Color</t>
  </si>
  <si>
    <t>Urządzenie wielofunkcyjne Canon iR2520</t>
  </si>
  <si>
    <t>Telewizor LG</t>
  </si>
  <si>
    <t>Projektor BeneQ</t>
  </si>
  <si>
    <t>Monitor interaktywny Qomo Qest55</t>
  </si>
  <si>
    <t xml:space="preserve">Projektor multimedialny </t>
  </si>
  <si>
    <t>Notebook HP 650</t>
  </si>
  <si>
    <t>Projektor Bana</t>
  </si>
  <si>
    <t>Laptop V2 520</t>
  </si>
  <si>
    <t>Wzmacniacz</t>
  </si>
  <si>
    <t>Projektor BenQ</t>
  </si>
  <si>
    <t>Adax PC Alfa</t>
  </si>
  <si>
    <t>Monitor PHILIPS</t>
  </si>
  <si>
    <t>Wizualizer myBoard</t>
  </si>
  <si>
    <t>Notebook Toshiba</t>
  </si>
  <si>
    <t>Kolumna RH Sound</t>
  </si>
  <si>
    <t>Wizualizer AVerMeridia</t>
  </si>
  <si>
    <t>Obiektyw Nikon</t>
  </si>
  <si>
    <t>Lampa Nikon SB 700</t>
  </si>
  <si>
    <t>Aparat Nikon</t>
  </si>
  <si>
    <t>Kamera-f JVC</t>
  </si>
  <si>
    <t>Tablet Samsung T235 Galaxy</t>
  </si>
  <si>
    <t>Mikrofonowy zestaw bezprzewodowy KARSECT</t>
  </si>
  <si>
    <t>1.  Urząd Gminy</t>
  </si>
  <si>
    <t>3. Zespół Szkół we Włostowie</t>
  </si>
  <si>
    <t>mieści się w budynku UG</t>
  </si>
  <si>
    <t>Wartość pojazdu</t>
  </si>
  <si>
    <t>Pomnik we Włostowie</t>
  </si>
  <si>
    <t>Plac zieleni Lipnik</t>
  </si>
  <si>
    <t>Plac zieleni Słabuszewice</t>
  </si>
  <si>
    <t>Tereny rekreacyjne Lipnik</t>
  </si>
  <si>
    <t>Rekreacja Lipnik</t>
  </si>
  <si>
    <t>Zamek Międzygórz</t>
  </si>
  <si>
    <t>Zakład Gospodarki Komunalnej - szkody z polisy OC ogólne</t>
  </si>
  <si>
    <t>Zakład Gospodarki Komunalnej - szkoda komunikacyjna z polisy AC</t>
  </si>
  <si>
    <t>Gmina Lipnik - szkoda komunikacjna</t>
  </si>
  <si>
    <t>SAMOCHÓD SPECJALNY</t>
  </si>
  <si>
    <t>1975/ remont 2014</t>
  </si>
  <si>
    <t>budynek ujęcia wody</t>
  </si>
  <si>
    <t>budynek przepompowani</t>
  </si>
  <si>
    <t>budynek tech - ogólny</t>
  </si>
  <si>
    <t>alarm</t>
  </si>
  <si>
    <t>Włostów</t>
  </si>
  <si>
    <t>Lipnik</t>
  </si>
  <si>
    <t>murowana, rodzaj pokrycia dachu - blacha</t>
  </si>
  <si>
    <t>rodzaj pokrycia dachu - blacha</t>
  </si>
  <si>
    <t>budynek socjalny ( bydynek oczyszczalni ścieków)</t>
  </si>
  <si>
    <t>ZGK</t>
  </si>
  <si>
    <t>VOLKSWAGEN</t>
  </si>
  <si>
    <t>WV1ZZZ70ZYX066327</t>
  </si>
  <si>
    <t>TOP 90JC</t>
  </si>
  <si>
    <t>Ubezp. Szyb</t>
  </si>
  <si>
    <t>URSUS</t>
  </si>
  <si>
    <t>TOP 7T93</t>
  </si>
  <si>
    <t>UCL100248</t>
  </si>
  <si>
    <t>PRONAR</t>
  </si>
  <si>
    <t>T653/2</t>
  </si>
  <si>
    <t>SZB6532XXB1X06203</t>
  </si>
  <si>
    <t>TOP 76PR</t>
  </si>
  <si>
    <t>25.11.2011</t>
  </si>
  <si>
    <t>OSTRÓWEK</t>
  </si>
  <si>
    <t>KOMATSU</t>
  </si>
  <si>
    <t>WB93S-5</t>
  </si>
  <si>
    <t>KMTWB020J77F00424</t>
  </si>
  <si>
    <t>A0F00424</t>
  </si>
  <si>
    <t>MEPROZET</t>
  </si>
  <si>
    <t>T-527-B</t>
  </si>
  <si>
    <t>MEP092846</t>
  </si>
  <si>
    <t>TOP 38RE</t>
  </si>
  <si>
    <t>TOP 67PE</t>
  </si>
  <si>
    <t>8 000,00 ZŁ BRUTTO</t>
  </si>
  <si>
    <t>69 000,00 zł BRUTTO</t>
  </si>
  <si>
    <t>1986/remont 2006</t>
  </si>
  <si>
    <t>T653</t>
  </si>
  <si>
    <t>1750A</t>
  </si>
  <si>
    <t>TRANPORTER</t>
  </si>
  <si>
    <t>25.11.1999</t>
  </si>
  <si>
    <t>CIĄGNIK ROLNICZY</t>
  </si>
  <si>
    <t>6824K</t>
  </si>
  <si>
    <t>PRZYCZEPA CIĘŻAROWA ROLNICZA</t>
  </si>
  <si>
    <t>04.04.2008</t>
  </si>
  <si>
    <t>15.01.2010</t>
  </si>
  <si>
    <t>PRZYCZEPA CIĘŻAROWA ROLNICZA - ASCENIZACYJNY</t>
  </si>
  <si>
    <t>KOPARKO-ŁADOWARKA</t>
  </si>
  <si>
    <t>POJAZD WOLNOBIEŻNY</t>
  </si>
  <si>
    <t>plac zabaw przy budynku szkoły</t>
  </si>
  <si>
    <t>LT 35D</t>
  </si>
  <si>
    <t>WV1ZZZ2DZVH011943</t>
  </si>
  <si>
    <t>TOP 90GF</t>
  </si>
  <si>
    <t>27.02.1997</t>
  </si>
  <si>
    <t>Transit 2.5 D</t>
  </si>
  <si>
    <t>WF0LXXGBVLRA71385</t>
  </si>
  <si>
    <t>30.07.1997</t>
  </si>
  <si>
    <t>Urząd Gminy Lipnik</t>
  </si>
  <si>
    <t>WF0LXXBDFL3U20480</t>
  </si>
  <si>
    <t>06.01.2017 06.01.2018 06.01.2019</t>
  </si>
  <si>
    <t>05.01.2018 05.01.2019 05.01.2020</t>
  </si>
  <si>
    <t>07.01.2017 07.01.2018 07.01.2019</t>
  </si>
  <si>
    <t>06.01.2018 06.01.2019 06.01.2020</t>
  </si>
  <si>
    <t>29.09.2017 29.09.2018 29.09.2019</t>
  </si>
  <si>
    <t>28.09.2018 28.09.2019 28.09.2020</t>
  </si>
  <si>
    <t>18.07.2017 18.07.2018 18.07.2019</t>
  </si>
  <si>
    <t>17.07.2018 17.07.2019 17.07.2020</t>
  </si>
  <si>
    <t>08.03.2017 08.03.2018 08.03.2019</t>
  </si>
  <si>
    <t>07.03.2018 07.03.2019 07.03.2020</t>
  </si>
  <si>
    <t>11.04.2017 11.04.2018 11.04.2019</t>
  </si>
  <si>
    <t>10.04.2017 10.04.2018 10.04.2019</t>
  </si>
  <si>
    <t>19.01.2017 19.01.2018 19.01.2019</t>
  </si>
  <si>
    <t>18.01.2018 18.01.2019 18.01.2020</t>
  </si>
  <si>
    <t xml:space="preserve">działka ewidenycyjna nr 75/4, 27-540 Lipnik </t>
  </si>
  <si>
    <t>cegła, prefabrykaty niepalone, pustaki, sipreks, szkło; pokrycia dachu: - blacha, eternit, dachówka ceramiczna</t>
  </si>
  <si>
    <t>budynek na działce nr 75/4 Lipnik ( ubezpieczeniem wraz z budynkiem jest objęta plandeka, zakładana na sezon jesienno-zimowy)</t>
  </si>
  <si>
    <t>wartość odtworzeniowa</t>
  </si>
  <si>
    <t>15.06.2018 15.06.2019</t>
  </si>
  <si>
    <t>14.06.2019 14.06.2020</t>
  </si>
  <si>
    <t>09.06.2018 09.06.2019</t>
  </si>
  <si>
    <t>08.06.2019 08.06.2020</t>
  </si>
  <si>
    <t>08.06.2018 08.06.2019</t>
  </si>
  <si>
    <t>07.06.2019 07.06.2020</t>
  </si>
  <si>
    <t>01.06.2019 01.06.2020</t>
  </si>
  <si>
    <t>02.06.2018 02.06.2019</t>
  </si>
  <si>
    <t>01.06.2018 01.06.2019</t>
  </si>
  <si>
    <t>31.05.2019 31.05.2020</t>
  </si>
  <si>
    <t>10.01.2018 10.01.2019</t>
  </si>
  <si>
    <t>09.01.2019 09.01.2020</t>
  </si>
  <si>
    <t>11.11.2018 11.11.2019 11.11.2020</t>
  </si>
  <si>
    <t>12.11.2017 12.11.2018 12.11.2019</t>
  </si>
  <si>
    <t>02.08.2017 02.08.2018 02.08.2019</t>
  </si>
  <si>
    <t>01.08.2018 01.08.2019 01.08.2020</t>
  </si>
  <si>
    <t>12.12.2017 12.12.2018</t>
  </si>
  <si>
    <t>11.12.2018 11.12.2019</t>
  </si>
  <si>
    <t>budynek technologiczny ( budynek oczyszczalni ścieków)</t>
  </si>
  <si>
    <t>razem z UG</t>
  </si>
  <si>
    <t>14.12.2017 14.12.2018</t>
  </si>
  <si>
    <t>13.12.2018 14.12.2019</t>
  </si>
  <si>
    <t>Właściciel pojazdu</t>
  </si>
  <si>
    <t>Gmina Lipnik</t>
  </si>
  <si>
    <t>05.12.2017 05.12.2018 05.12.2019</t>
  </si>
  <si>
    <t>04.12.2018 04.12.2019 04.12.2020</t>
  </si>
  <si>
    <t>SU 3 000,00 ZŁ</t>
  </si>
  <si>
    <t>99 218,30 zł NETTO</t>
  </si>
  <si>
    <t>004 M</t>
  </si>
  <si>
    <t>Transit 350M</t>
  </si>
  <si>
    <t>SAMOCHÓD SPECJALNY POŻARNICZY</t>
  </si>
  <si>
    <t>SAMOCHÓD SPECJALNY RATOWNICZO-POŻARNICZY</t>
  </si>
  <si>
    <t>11.12.2003</t>
  </si>
  <si>
    <t>21.05.1990</t>
  </si>
  <si>
    <t>Ford/Stolarczyk</t>
  </si>
  <si>
    <t>FSC-STARCHOWICE</t>
  </si>
  <si>
    <t>STAR 8</t>
  </si>
  <si>
    <t>30.11.1988</t>
  </si>
  <si>
    <t>STAR 200</t>
  </si>
  <si>
    <t>12.02.1985</t>
  </si>
  <si>
    <t>12.11.2017 12.11.2018</t>
  </si>
  <si>
    <t>11.11.2018 11.11.2019</t>
  </si>
  <si>
    <t>22 050,00 zł BRUTTO</t>
  </si>
  <si>
    <t>18 900,00 zł BRUTTO</t>
  </si>
  <si>
    <t>4 930,00 zł BRUTTO</t>
  </si>
  <si>
    <t>218 (WO wg przelicznika 3 236,00 zł/m 2)</t>
  </si>
  <si>
    <t>2241,42 (WO wg przelicznika 3 236,00 zł m 2)</t>
  </si>
  <si>
    <t>1468 (WO wg przelicznika 3 236,00 zł m 2)</t>
  </si>
  <si>
    <t>UG.Dz.III/11/33/4/2012 Komputer stacjonarny  pok. 25</t>
  </si>
  <si>
    <t>Monitor Dell P1913t - pok. 22</t>
  </si>
  <si>
    <t>UG.Dz.III/11/33/6/2012 Komputer stacjonarny pok.34</t>
  </si>
  <si>
    <t>Monitor Dell P1913t - pok.26</t>
  </si>
  <si>
    <t>Monitor Dell P1913t - pok. 25</t>
  </si>
  <si>
    <t>Monitor Dell P1913t  - pok. 23</t>
  </si>
  <si>
    <t>Niszczarka DS. 1200 CS - pok.17</t>
  </si>
  <si>
    <t>UG.Dz.III/11/34/2/2015 Komputer pok. 25</t>
  </si>
  <si>
    <t>61 200,00 zł BRUTTO</t>
  </si>
  <si>
    <t>alarm z powiadomieniem do agencji ochrony plus monitoring wizyjny</t>
  </si>
  <si>
    <t>alarm z powiadomieniem  agencji ochrony</t>
  </si>
  <si>
    <t>Ośrodek Zdrowia Malice wraz z panelami Fotowoltaicznymi i pompami ciepła</t>
  </si>
  <si>
    <t>ośrodek Zdrowia Włostów wraz z panelami Fotowoltaicznymi i  pompami ciepła</t>
  </si>
  <si>
    <t>budynek szkoły wraz z panelami Fotowoltaicznymi i pompami ciepła</t>
  </si>
  <si>
    <t>18.11.2017 18.11.2018 18.11.2019</t>
  </si>
  <si>
    <t>17.11.2018 17.11.2019 17.11.2020</t>
  </si>
  <si>
    <t>TOP 76TC</t>
  </si>
  <si>
    <t>Remiza Włostów ( Budynek GOK)</t>
  </si>
  <si>
    <t>Remiza Lipnik ( Budynek Centrum Kształcenia)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</si>
</sst>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d/mm/yyyy"/>
  </numFmts>
  <fonts count="3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1"/>
      <name val="Verdana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sz val="9"/>
      <name val="Verdana"/>
      <family val="2"/>
      <charset val="238"/>
    </font>
    <font>
      <sz val="11"/>
      <color rgb="FF000000"/>
      <name val="Arial"/>
      <family val="2"/>
      <charset val="238"/>
    </font>
    <font>
      <b/>
      <sz val="9"/>
      <color theme="0"/>
      <name val="Verdana"/>
      <family val="2"/>
      <charset val="238"/>
    </font>
    <font>
      <sz val="16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i/>
      <sz val="10"/>
      <color theme="0"/>
      <name val="Verdana"/>
      <family val="2"/>
      <charset val="238"/>
    </font>
    <font>
      <b/>
      <i/>
      <u/>
      <sz val="9"/>
      <name val="Verdana"/>
      <family val="2"/>
      <charset val="238"/>
    </font>
    <font>
      <b/>
      <i/>
      <u/>
      <sz val="12"/>
      <name val="Verdana"/>
      <family val="2"/>
      <charset val="238"/>
    </font>
    <font>
      <b/>
      <u/>
      <sz val="10"/>
      <color theme="1"/>
      <name val="Verdana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color theme="1"/>
      <name val="Verdana"/>
      <family val="2"/>
      <charset val="238"/>
    </font>
    <font>
      <sz val="10"/>
      <name val="Arial CE"/>
      <family val="2"/>
      <charset val="238"/>
    </font>
    <font>
      <b/>
      <sz val="10"/>
      <name val="Czcionka tekstu podstawowego"/>
      <charset val="238"/>
    </font>
    <font>
      <sz val="11"/>
      <color theme="0"/>
      <name val="Verdana"/>
      <family val="2"/>
      <charset val="238"/>
    </font>
    <font>
      <b/>
      <i/>
      <u/>
      <sz val="10"/>
      <color theme="0"/>
      <name val="Verdana"/>
      <family val="2"/>
      <charset val="238"/>
    </font>
    <font>
      <b/>
      <u/>
      <sz val="10"/>
      <color theme="0"/>
      <name val="Verdan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b/>
      <sz val="14"/>
      <name val="Arial"/>
      <family val="2"/>
      <charset val="238"/>
    </font>
    <font>
      <b/>
      <sz val="14"/>
      <name val="Verdana"/>
      <family val="2"/>
      <charset val="238"/>
    </font>
    <font>
      <sz val="10"/>
      <color theme="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246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11" fillId="0" borderId="0" xfId="0" applyFont="1" applyAlignment="1">
      <alignment vertical="top" textRotation="180"/>
    </xf>
    <xf numFmtId="0" fontId="4" fillId="2" borderId="0" xfId="0" applyFont="1" applyFill="1" applyAlignment="1">
      <alignment horizontal="right" vertical="center"/>
    </xf>
    <xf numFmtId="0" fontId="23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3" fillId="0" borderId="0" xfId="1" applyFont="1" applyFill="1" applyAlignment="1">
      <alignment horizontal="right" vertical="center"/>
    </xf>
    <xf numFmtId="44" fontId="8" fillId="3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textRotation="180"/>
    </xf>
    <xf numFmtId="0" fontId="17" fillId="0" borderId="0" xfId="0" applyFont="1" applyAlignment="1">
      <alignment textRotation="180"/>
    </xf>
    <xf numFmtId="0" fontId="17" fillId="4" borderId="6" xfId="0" applyFont="1" applyFill="1" applyBorder="1" applyAlignment="1">
      <alignment horizontal="center" textRotation="180"/>
    </xf>
    <xf numFmtId="0" fontId="17" fillId="0" borderId="0" xfId="0" applyFont="1" applyAlignment="1">
      <alignment horizontal="center" vertical="top" textRotation="180"/>
    </xf>
    <xf numFmtId="0" fontId="17" fillId="0" borderId="0" xfId="0" applyFont="1" applyAlignment="1">
      <alignment vertical="top" textRotation="180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0" fillId="3" borderId="1" xfId="1" applyNumberFormat="1" applyFont="1" applyFill="1" applyBorder="1" applyAlignment="1">
      <alignment horizontal="center" vertical="center" wrapText="1"/>
    </xf>
    <xf numFmtId="44" fontId="20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/>
    </xf>
    <xf numFmtId="164" fontId="1" fillId="4" borderId="1" xfId="1" applyNumberFormat="1" applyFont="1" applyFill="1" applyBorder="1" applyAlignment="1">
      <alignment horizontal="center" vertical="center"/>
    </xf>
    <xf numFmtId="164" fontId="1" fillId="4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/>
    <xf numFmtId="0" fontId="3" fillId="0" borderId="0" xfId="0" applyFont="1" applyFill="1" applyAlignment="1"/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textRotation="180"/>
    </xf>
    <xf numFmtId="164" fontId="1" fillId="4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0" fontId="17" fillId="0" borderId="0" xfId="0" applyFont="1" applyAlignment="1">
      <alignment horizontal="center" textRotation="180"/>
    </xf>
    <xf numFmtId="164" fontId="8" fillId="3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7" fillId="4" borderId="0" xfId="0" applyFont="1" applyFill="1" applyAlignment="1">
      <alignment horizontal="center" textRotation="180"/>
    </xf>
    <xf numFmtId="0" fontId="2" fillId="4" borderId="0" xfId="0" applyFont="1" applyFill="1" applyAlignment="1">
      <alignment horizontal="left" vertical="center"/>
    </xf>
    <xf numFmtId="0" fontId="28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 textRotation="180"/>
    </xf>
    <xf numFmtId="0" fontId="2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 wrapText="1"/>
    </xf>
    <xf numFmtId="164" fontId="28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4" fontId="28" fillId="4" borderId="1" xfId="0" applyNumberFormat="1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64" fontId="25" fillId="4" borderId="1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Alignment="1">
      <alignment horizontal="right" vertical="center"/>
    </xf>
    <xf numFmtId="44" fontId="5" fillId="0" borderId="1" xfId="0" applyNumberFormat="1" applyFont="1" applyFill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horizontal="center" vertical="center"/>
    </xf>
    <xf numFmtId="44" fontId="3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center" vertical="center"/>
    </xf>
    <xf numFmtId="44" fontId="3" fillId="0" borderId="10" xfId="0" applyNumberFormat="1" applyFont="1" applyFill="1" applyBorder="1" applyAlignment="1">
      <alignment vertical="center" wrapText="1"/>
    </xf>
    <xf numFmtId="164" fontId="3" fillId="0" borderId="0" xfId="1" applyNumberFormat="1" applyFont="1" applyFill="1" applyAlignment="1">
      <alignment horizontal="center" vertical="center"/>
    </xf>
    <xf numFmtId="44" fontId="20" fillId="3" borderId="1" xfId="0" applyNumberFormat="1" applyFont="1" applyFill="1" applyBorder="1" applyAlignment="1">
      <alignment horizontal="center" vertical="center"/>
    </xf>
    <xf numFmtId="44" fontId="20" fillId="3" borderId="0" xfId="0" applyNumberFormat="1" applyFont="1" applyFill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vertical="top" textRotation="180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4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4" fontId="3" fillId="0" borderId="9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4" fontId="3" fillId="0" borderId="16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textRotation="180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5" fillId="4" borderId="1" xfId="0" applyFont="1" applyFill="1" applyBorder="1" applyAlignment="1">
      <alignment horizontal="left" vertical="center" wrapText="1"/>
    </xf>
    <xf numFmtId="44" fontId="37" fillId="0" borderId="0" xfId="1" applyFont="1" applyFill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textRotation="180"/>
    </xf>
    <xf numFmtId="0" fontId="28" fillId="4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textRotation="180"/>
    </xf>
    <xf numFmtId="0" fontId="0" fillId="0" borderId="0" xfId="0" applyFill="1"/>
    <xf numFmtId="164" fontId="0" fillId="4" borderId="1" xfId="0" applyNumberFormat="1" applyFill="1" applyBorder="1" applyAlignment="1">
      <alignment horizontal="center" vertical="center"/>
    </xf>
    <xf numFmtId="165" fontId="34" fillId="4" borderId="10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0" fillId="4" borderId="2" xfId="0" applyNumberForma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64" fontId="34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textRotation="180"/>
    </xf>
    <xf numFmtId="0" fontId="20" fillId="3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/>
    </xf>
    <xf numFmtId="0" fontId="25" fillId="6" borderId="1" xfId="0" applyFont="1" applyFill="1" applyBorder="1" applyAlignment="1">
      <alignment horizontal="left" vertical="center"/>
    </xf>
    <xf numFmtId="0" fontId="25" fillId="6" borderId="4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left" vertical="center"/>
    </xf>
    <xf numFmtId="0" fontId="25" fillId="6" borderId="5" xfId="0" applyFont="1" applyFill="1" applyBorder="1" applyAlignment="1">
      <alignment horizontal="left" vertical="center"/>
    </xf>
    <xf numFmtId="0" fontId="17" fillId="0" borderId="0" xfId="0" applyFont="1" applyAlignment="1">
      <alignment horizontal="center" textRotation="180"/>
    </xf>
    <xf numFmtId="0" fontId="36" fillId="0" borderId="1" xfId="0" applyFont="1" applyFill="1" applyBorder="1" applyAlignment="1">
      <alignment horizontal="center" vertical="center"/>
    </xf>
    <xf numFmtId="164" fontId="37" fillId="0" borderId="1" xfId="1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center" textRotation="180"/>
    </xf>
    <xf numFmtId="0" fontId="31" fillId="3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horizontal="left" vertical="center" wrapText="1"/>
    </xf>
    <xf numFmtId="0" fontId="31" fillId="3" borderId="1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180"/>
    </xf>
    <xf numFmtId="0" fontId="8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textRotation="91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44" fontId="20" fillId="3" borderId="1" xfId="0" applyNumberFormat="1" applyFont="1" applyFill="1" applyBorder="1" applyAlignment="1">
      <alignment horizontal="right" vertical="center"/>
    </xf>
    <xf numFmtId="44" fontId="25" fillId="6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103"/>
  <sheetViews>
    <sheetView tabSelected="1" view="pageBreakPreview" topLeftCell="A13" zoomScaleSheetLayoutView="100" zoomScalePageLayoutView="90" workbookViewId="0">
      <selection activeCell="C49" sqref="C49:L49"/>
    </sheetView>
  </sheetViews>
  <sheetFormatPr defaultRowHeight="14.25"/>
  <cols>
    <col min="1" max="1" width="4.28515625" style="61" customWidth="1"/>
    <col min="2" max="2" width="5.5703125" style="42" customWidth="1"/>
    <col min="3" max="3" width="34.140625" style="36" customWidth="1"/>
    <col min="4" max="4" width="15.5703125" style="42" customWidth="1"/>
    <col min="5" max="5" width="28.7109375" style="135" bestFit="1" customWidth="1"/>
    <col min="6" max="6" width="20.140625" style="55" hidden="1" customWidth="1"/>
    <col min="7" max="7" width="28.7109375" style="55" bestFit="1" customWidth="1"/>
    <col min="8" max="8" width="19.5703125" style="58" customWidth="1"/>
    <col min="9" max="9" width="29" style="32" customWidth="1"/>
    <col min="10" max="10" width="11.7109375" style="42" customWidth="1"/>
    <col min="11" max="11" width="31.5703125" style="32" customWidth="1"/>
    <col min="12" max="12" width="38.140625" style="32" customWidth="1"/>
    <col min="13" max="13" width="13.5703125" style="6" bestFit="1" customWidth="1"/>
    <col min="14" max="14" width="9.140625" style="6"/>
    <col min="15" max="15" width="16.85546875" style="6" bestFit="1" customWidth="1"/>
    <col min="16" max="16" width="15.7109375" style="6" bestFit="1" customWidth="1"/>
    <col min="17" max="16384" width="9.140625" style="6"/>
  </cols>
  <sheetData>
    <row r="1" spans="1:13">
      <c r="A1" s="199"/>
    </row>
    <row r="2" spans="1:13" ht="15">
      <c r="K2" s="201" t="s">
        <v>39</v>
      </c>
      <c r="L2" s="201"/>
    </row>
    <row r="3" spans="1:13" ht="66.75" customHeight="1">
      <c r="B3" s="60" t="s">
        <v>0</v>
      </c>
      <c r="C3" s="60" t="s">
        <v>27</v>
      </c>
      <c r="D3" s="60" t="s">
        <v>1</v>
      </c>
      <c r="E3" s="90" t="s">
        <v>19</v>
      </c>
      <c r="F3" s="56" t="s">
        <v>45</v>
      </c>
      <c r="G3" s="56" t="s">
        <v>355</v>
      </c>
      <c r="H3" s="43" t="s">
        <v>36</v>
      </c>
      <c r="I3" s="60" t="s">
        <v>38</v>
      </c>
      <c r="J3" s="60" t="s">
        <v>41</v>
      </c>
      <c r="K3" s="60" t="s">
        <v>37</v>
      </c>
      <c r="L3" s="60" t="s">
        <v>13</v>
      </c>
    </row>
    <row r="4" spans="1:13" ht="21" customHeight="1">
      <c r="B4" s="67" t="s">
        <v>18</v>
      </c>
      <c r="C4" s="202" t="s">
        <v>46</v>
      </c>
      <c r="D4" s="202"/>
      <c r="E4" s="202"/>
      <c r="F4" s="202"/>
      <c r="G4" s="202"/>
      <c r="H4" s="202"/>
      <c r="I4" s="202"/>
      <c r="J4" s="202"/>
      <c r="K4" s="202"/>
      <c r="L4" s="202"/>
      <c r="M4" s="44"/>
    </row>
    <row r="5" spans="1:13" s="68" customFormat="1" ht="30" customHeight="1">
      <c r="A5" s="170"/>
      <c r="B5" s="54">
        <v>1</v>
      </c>
      <c r="C5" s="169" t="s">
        <v>55</v>
      </c>
      <c r="E5" s="171"/>
      <c r="F5" s="74"/>
      <c r="G5" s="75">
        <v>100000</v>
      </c>
      <c r="H5" s="119"/>
      <c r="I5" s="172"/>
      <c r="J5" s="57"/>
      <c r="K5" s="53" t="s">
        <v>193</v>
      </c>
      <c r="L5" s="119" t="s">
        <v>203</v>
      </c>
    </row>
    <row r="6" spans="1:13" s="68" customFormat="1" ht="30" customHeight="1">
      <c r="A6" s="170"/>
      <c r="B6" s="54">
        <v>2</v>
      </c>
      <c r="C6" s="169" t="s">
        <v>56</v>
      </c>
      <c r="D6" s="172"/>
      <c r="E6" s="85">
        <v>268216.48</v>
      </c>
      <c r="F6" s="74"/>
      <c r="G6" s="75"/>
      <c r="H6" s="119"/>
      <c r="I6" s="119"/>
      <c r="J6" s="57"/>
      <c r="K6" s="53"/>
      <c r="L6" s="119"/>
    </row>
    <row r="7" spans="1:13" s="68" customFormat="1" ht="30" customHeight="1">
      <c r="A7" s="170"/>
      <c r="B7" s="54">
        <v>3</v>
      </c>
      <c r="C7" s="169" t="s">
        <v>57</v>
      </c>
      <c r="D7" s="54"/>
      <c r="E7" s="85"/>
      <c r="F7" s="74"/>
      <c r="G7" s="75">
        <v>30000</v>
      </c>
      <c r="H7" s="119"/>
      <c r="I7" s="237"/>
      <c r="J7" s="57"/>
      <c r="K7" s="53" t="s">
        <v>193</v>
      </c>
      <c r="L7" s="119" t="s">
        <v>202</v>
      </c>
    </row>
    <row r="8" spans="1:13" s="68" customFormat="1" ht="38.25">
      <c r="A8" s="170"/>
      <c r="B8" s="54">
        <v>4</v>
      </c>
      <c r="C8" s="240" t="s">
        <v>48</v>
      </c>
      <c r="D8" s="54">
        <v>1985</v>
      </c>
      <c r="E8" s="85"/>
      <c r="F8" s="74"/>
      <c r="G8" s="75">
        <v>400000</v>
      </c>
      <c r="H8" s="119"/>
      <c r="I8" s="238" t="s">
        <v>413</v>
      </c>
      <c r="J8" s="57"/>
      <c r="K8" s="53"/>
      <c r="L8" s="119" t="s">
        <v>212</v>
      </c>
    </row>
    <row r="9" spans="1:13" s="68" customFormat="1" ht="30" customHeight="1">
      <c r="A9" s="170"/>
      <c r="B9" s="54">
        <v>5</v>
      </c>
      <c r="C9" s="109" t="s">
        <v>58</v>
      </c>
      <c r="D9" s="53"/>
      <c r="E9" s="76">
        <v>2890.5</v>
      </c>
      <c r="F9" s="74"/>
      <c r="G9" s="75"/>
      <c r="H9" s="53"/>
      <c r="I9" s="239"/>
      <c r="J9" s="57"/>
      <c r="K9" s="53"/>
      <c r="L9" s="53"/>
    </row>
    <row r="10" spans="1:13" s="68" customFormat="1" ht="38.25" customHeight="1">
      <c r="A10" s="170"/>
      <c r="B10" s="54">
        <v>6</v>
      </c>
      <c r="C10" s="109" t="s">
        <v>415</v>
      </c>
      <c r="D10" s="53"/>
      <c r="E10" s="76">
        <v>559490.18999999994</v>
      </c>
      <c r="F10" s="74"/>
      <c r="G10" s="75"/>
      <c r="H10" s="53"/>
      <c r="I10" s="239"/>
      <c r="J10" s="57"/>
      <c r="K10" s="53" t="s">
        <v>200</v>
      </c>
      <c r="L10" s="53" t="s">
        <v>199</v>
      </c>
    </row>
    <row r="11" spans="1:13" s="68" customFormat="1" ht="39" customHeight="1">
      <c r="A11" s="170"/>
      <c r="B11" s="54">
        <v>7</v>
      </c>
      <c r="C11" s="109" t="s">
        <v>416</v>
      </c>
      <c r="D11" s="53"/>
      <c r="E11" s="76">
        <v>682473.31</v>
      </c>
      <c r="F11" s="74"/>
      <c r="G11" s="75"/>
      <c r="H11" s="53"/>
      <c r="I11" s="239"/>
      <c r="J11" s="57"/>
      <c r="K11" s="53" t="s">
        <v>200</v>
      </c>
      <c r="L11" s="53" t="s">
        <v>201</v>
      </c>
    </row>
    <row r="12" spans="1:13" s="68" customFormat="1" ht="30" customHeight="1">
      <c r="A12" s="170"/>
      <c r="B12" s="54">
        <v>8</v>
      </c>
      <c r="C12" s="109" t="s">
        <v>59</v>
      </c>
      <c r="D12" s="53"/>
      <c r="E12" s="76">
        <v>185897.2</v>
      </c>
      <c r="F12" s="74"/>
      <c r="G12" s="75"/>
      <c r="H12" s="53"/>
      <c r="I12" s="239" t="s">
        <v>414</v>
      </c>
      <c r="J12" s="57"/>
      <c r="K12" s="53" t="s">
        <v>200</v>
      </c>
      <c r="L12" s="53" t="s">
        <v>204</v>
      </c>
    </row>
    <row r="13" spans="1:13" s="68" customFormat="1" ht="30" customHeight="1">
      <c r="A13" s="170"/>
      <c r="B13" s="54">
        <v>9</v>
      </c>
      <c r="C13" s="245" t="s">
        <v>60</v>
      </c>
      <c r="D13" s="53"/>
      <c r="E13" s="76"/>
      <c r="F13" s="74"/>
      <c r="G13" s="75"/>
      <c r="H13" s="53"/>
      <c r="I13" s="239" t="s">
        <v>414</v>
      </c>
      <c r="J13" s="57"/>
      <c r="K13" s="53"/>
      <c r="L13" s="53"/>
    </row>
    <row r="14" spans="1:13" s="68" customFormat="1" ht="30" customHeight="1">
      <c r="A14" s="170"/>
      <c r="B14" s="54">
        <v>10</v>
      </c>
      <c r="C14" s="245" t="s">
        <v>61</v>
      </c>
      <c r="D14" s="53"/>
      <c r="E14" s="76"/>
      <c r="F14" s="74"/>
      <c r="G14" s="75">
        <v>131000</v>
      </c>
      <c r="H14" s="53"/>
      <c r="I14" s="239" t="s">
        <v>414</v>
      </c>
      <c r="J14" s="57"/>
      <c r="K14" s="53" t="s">
        <v>193</v>
      </c>
      <c r="L14" s="53" t="s">
        <v>205</v>
      </c>
    </row>
    <row r="15" spans="1:13" s="68" customFormat="1" ht="30" customHeight="1">
      <c r="A15" s="170"/>
      <c r="B15" s="54">
        <v>11</v>
      </c>
      <c r="C15" s="245" t="s">
        <v>62</v>
      </c>
      <c r="D15" s="53"/>
      <c r="E15" s="76">
        <v>360069.48</v>
      </c>
      <c r="F15" s="74"/>
      <c r="G15" s="75"/>
      <c r="H15" s="53"/>
      <c r="I15" s="239" t="s">
        <v>414</v>
      </c>
      <c r="J15" s="57"/>
      <c r="K15" s="53" t="s">
        <v>193</v>
      </c>
      <c r="L15" s="53" t="s">
        <v>206</v>
      </c>
    </row>
    <row r="16" spans="1:13" s="68" customFormat="1" ht="30" customHeight="1">
      <c r="A16" s="170"/>
      <c r="B16" s="54">
        <v>12</v>
      </c>
      <c r="C16" s="245" t="s">
        <v>422</v>
      </c>
      <c r="D16" s="53"/>
      <c r="E16" s="76">
        <v>681726.38</v>
      </c>
      <c r="F16" s="74"/>
      <c r="G16" s="75"/>
      <c r="H16" s="53"/>
      <c r="I16" s="239" t="s">
        <v>414</v>
      </c>
      <c r="J16" s="57"/>
      <c r="K16" s="53" t="s">
        <v>200</v>
      </c>
      <c r="L16" s="53" t="s">
        <v>207</v>
      </c>
    </row>
    <row r="17" spans="1:12" s="68" customFormat="1" ht="30" customHeight="1">
      <c r="A17" s="170"/>
      <c r="B17" s="54">
        <v>13</v>
      </c>
      <c r="C17" s="245" t="s">
        <v>421</v>
      </c>
      <c r="D17" s="53" t="s">
        <v>280</v>
      </c>
      <c r="E17" s="76">
        <v>598101.87</v>
      </c>
      <c r="F17" s="74"/>
      <c r="G17" s="75"/>
      <c r="H17" s="53"/>
      <c r="I17" s="239" t="s">
        <v>414</v>
      </c>
      <c r="J17" s="57"/>
      <c r="K17" s="53"/>
      <c r="L17" s="54" t="s">
        <v>222</v>
      </c>
    </row>
    <row r="18" spans="1:12" s="68" customFormat="1" ht="30" customHeight="1">
      <c r="A18" s="170"/>
      <c r="B18" s="54">
        <v>14</v>
      </c>
      <c r="C18" s="169" t="s">
        <v>63</v>
      </c>
      <c r="D18" s="53"/>
      <c r="E18" s="76"/>
      <c r="F18" s="74"/>
      <c r="G18" s="75">
        <v>45000</v>
      </c>
      <c r="H18" s="53"/>
      <c r="I18" s="239"/>
      <c r="J18" s="57"/>
      <c r="K18" s="53" t="s">
        <v>193</v>
      </c>
      <c r="L18" s="53" t="s">
        <v>192</v>
      </c>
    </row>
    <row r="19" spans="1:12" s="68" customFormat="1" ht="30" customHeight="1">
      <c r="A19" s="170"/>
      <c r="B19" s="54">
        <v>15</v>
      </c>
      <c r="C19" s="169" t="s">
        <v>64</v>
      </c>
      <c r="D19" s="53"/>
      <c r="E19" s="76"/>
      <c r="F19" s="74"/>
      <c r="G19" s="75">
        <v>154000</v>
      </c>
      <c r="H19" s="53"/>
      <c r="I19" s="239"/>
      <c r="J19" s="57"/>
      <c r="K19" s="53" t="s">
        <v>193</v>
      </c>
      <c r="L19" s="53" t="s">
        <v>194</v>
      </c>
    </row>
    <row r="20" spans="1:12" s="68" customFormat="1" ht="30" customHeight="1">
      <c r="A20" s="170"/>
      <c r="B20" s="54">
        <v>16</v>
      </c>
      <c r="C20" s="169" t="s">
        <v>65</v>
      </c>
      <c r="D20" s="53"/>
      <c r="E20" s="76"/>
      <c r="F20" s="74"/>
      <c r="G20" s="75">
        <v>133000</v>
      </c>
      <c r="H20" s="53"/>
      <c r="I20" s="53"/>
      <c r="J20" s="57"/>
      <c r="K20" s="53" t="s">
        <v>193</v>
      </c>
      <c r="L20" s="53" t="s">
        <v>195</v>
      </c>
    </row>
    <row r="21" spans="1:12" s="68" customFormat="1" ht="30" customHeight="1">
      <c r="A21" s="170"/>
      <c r="B21" s="54">
        <v>17</v>
      </c>
      <c r="C21" s="169" t="s">
        <v>66</v>
      </c>
      <c r="D21" s="53"/>
      <c r="E21" s="76"/>
      <c r="F21" s="74"/>
      <c r="G21" s="75">
        <v>30000</v>
      </c>
      <c r="H21" s="53"/>
      <c r="I21" s="53"/>
      <c r="J21" s="57"/>
      <c r="K21" s="53" t="s">
        <v>196</v>
      </c>
      <c r="L21" s="53" t="s">
        <v>197</v>
      </c>
    </row>
    <row r="22" spans="1:12" s="68" customFormat="1" ht="30" customHeight="1">
      <c r="A22" s="170"/>
      <c r="B22" s="54">
        <v>18</v>
      </c>
      <c r="C22" s="169" t="s">
        <v>67</v>
      </c>
      <c r="D22" s="53"/>
      <c r="E22" s="76"/>
      <c r="F22" s="74"/>
      <c r="G22" s="75">
        <v>50000</v>
      </c>
      <c r="H22" s="53"/>
      <c r="I22" s="53"/>
      <c r="J22" s="57"/>
      <c r="K22" s="53" t="s">
        <v>193</v>
      </c>
      <c r="L22" s="53" t="s">
        <v>198</v>
      </c>
    </row>
    <row r="23" spans="1:12" s="68" customFormat="1" ht="30" customHeight="1">
      <c r="A23" s="170"/>
      <c r="B23" s="54">
        <v>19</v>
      </c>
      <c r="C23" s="169" t="s">
        <v>68</v>
      </c>
      <c r="D23" s="53"/>
      <c r="E23" s="76">
        <v>116061.93</v>
      </c>
      <c r="F23" s="74"/>
      <c r="G23" s="75"/>
      <c r="H23" s="53"/>
      <c r="I23" s="53"/>
      <c r="J23" s="57"/>
      <c r="K23" s="53"/>
      <c r="L23" s="53"/>
    </row>
    <row r="24" spans="1:12" s="68" customFormat="1" ht="30" customHeight="1">
      <c r="A24" s="170"/>
      <c r="B24" s="54">
        <v>20</v>
      </c>
      <c r="C24" s="169" t="s">
        <v>69</v>
      </c>
      <c r="D24" s="53"/>
      <c r="E24" s="76">
        <v>139372.37</v>
      </c>
      <c r="F24" s="74"/>
      <c r="G24" s="75"/>
      <c r="H24" s="53"/>
      <c r="I24" s="53"/>
      <c r="J24" s="57"/>
      <c r="K24" s="53"/>
      <c r="L24" s="53"/>
    </row>
    <row r="25" spans="1:12" s="68" customFormat="1" ht="30" customHeight="1">
      <c r="A25" s="170"/>
      <c r="B25" s="54">
        <v>21</v>
      </c>
      <c r="C25" s="169" t="s">
        <v>70</v>
      </c>
      <c r="D25" s="53"/>
      <c r="E25" s="76">
        <v>6052.88</v>
      </c>
      <c r="F25" s="74"/>
      <c r="G25" s="75"/>
      <c r="H25" s="53"/>
      <c r="I25" s="53"/>
      <c r="J25" s="57"/>
      <c r="K25" s="53"/>
      <c r="L25" s="53"/>
    </row>
    <row r="26" spans="1:12" s="68" customFormat="1" ht="30" customHeight="1">
      <c r="A26" s="170"/>
      <c r="B26" s="54">
        <v>22</v>
      </c>
      <c r="C26" s="169" t="s">
        <v>71</v>
      </c>
      <c r="D26" s="53"/>
      <c r="E26" s="76">
        <v>127531.41</v>
      </c>
      <c r="F26" s="74"/>
      <c r="G26" s="75"/>
      <c r="H26" s="53"/>
      <c r="I26" s="53"/>
      <c r="J26" s="57"/>
      <c r="K26" s="53"/>
      <c r="L26" s="53"/>
    </row>
    <row r="27" spans="1:12" s="68" customFormat="1" ht="30" customHeight="1">
      <c r="A27" s="170"/>
      <c r="B27" s="54">
        <v>23</v>
      </c>
      <c r="C27" s="169" t="s">
        <v>71</v>
      </c>
      <c r="D27" s="53"/>
      <c r="E27" s="76">
        <v>26208.080000000002</v>
      </c>
      <c r="F27" s="74"/>
      <c r="G27" s="75"/>
      <c r="H27" s="53"/>
      <c r="I27" s="53"/>
      <c r="J27" s="57"/>
      <c r="K27" s="53"/>
      <c r="L27" s="53"/>
    </row>
    <row r="28" spans="1:12" s="68" customFormat="1" ht="30" customHeight="1">
      <c r="A28" s="170"/>
      <c r="B28" s="54">
        <v>24</v>
      </c>
      <c r="C28" s="169" t="s">
        <v>72</v>
      </c>
      <c r="D28" s="53"/>
      <c r="E28" s="76">
        <v>24598.25</v>
      </c>
      <c r="F28" s="74"/>
      <c r="G28" s="75"/>
      <c r="H28" s="53"/>
      <c r="I28" s="53"/>
      <c r="J28" s="57"/>
      <c r="K28" s="53"/>
      <c r="L28" s="53"/>
    </row>
    <row r="29" spans="1:12" s="68" customFormat="1" ht="30" customHeight="1">
      <c r="A29" s="170"/>
      <c r="B29" s="54">
        <v>25</v>
      </c>
      <c r="C29" s="169" t="s">
        <v>73</v>
      </c>
      <c r="D29" s="53"/>
      <c r="E29" s="76">
        <v>19685.43</v>
      </c>
      <c r="F29" s="74"/>
      <c r="G29" s="75"/>
      <c r="H29" s="53"/>
      <c r="I29" s="53"/>
      <c r="J29" s="57"/>
      <c r="K29" s="53"/>
      <c r="L29" s="53"/>
    </row>
    <row r="30" spans="1:12" s="68" customFormat="1" ht="30" customHeight="1">
      <c r="A30" s="170"/>
      <c r="B30" s="54">
        <v>26</v>
      </c>
      <c r="C30" s="169" t="s">
        <v>74</v>
      </c>
      <c r="D30" s="53"/>
      <c r="E30" s="76">
        <v>9999.15</v>
      </c>
      <c r="F30" s="74"/>
      <c r="G30" s="75"/>
      <c r="H30" s="53"/>
      <c r="I30" s="239"/>
      <c r="J30" s="57"/>
      <c r="K30" s="53"/>
      <c r="L30" s="53"/>
    </row>
    <row r="31" spans="1:12" s="68" customFormat="1" ht="32.25" customHeight="1">
      <c r="A31" s="170"/>
      <c r="B31" s="54">
        <v>27</v>
      </c>
      <c r="C31" s="169" t="s">
        <v>75</v>
      </c>
      <c r="D31" s="53"/>
      <c r="E31" s="76">
        <v>8607.7199999999993</v>
      </c>
      <c r="F31" s="74"/>
      <c r="G31" s="75"/>
      <c r="H31" s="53"/>
      <c r="I31" s="239"/>
      <c r="J31" s="57"/>
      <c r="K31" s="53"/>
      <c r="L31" s="53"/>
    </row>
    <row r="32" spans="1:12" s="68" customFormat="1" ht="32.25" customHeight="1">
      <c r="A32" s="170"/>
      <c r="B32" s="54">
        <v>28</v>
      </c>
      <c r="C32" s="169" t="s">
        <v>208</v>
      </c>
      <c r="D32" s="53"/>
      <c r="E32" s="76"/>
      <c r="F32" s="74"/>
      <c r="G32" s="85">
        <v>337000</v>
      </c>
      <c r="H32" s="53"/>
      <c r="I32" s="241" t="s">
        <v>414</v>
      </c>
      <c r="K32" s="53" t="s">
        <v>200</v>
      </c>
      <c r="L32" s="53" t="s">
        <v>209</v>
      </c>
    </row>
    <row r="33" spans="1:13" s="68" customFormat="1" ht="32.25" customHeight="1">
      <c r="A33" s="170"/>
      <c r="B33" s="54">
        <v>29</v>
      </c>
      <c r="C33" s="169" t="s">
        <v>211</v>
      </c>
      <c r="D33" s="53"/>
      <c r="E33" s="76"/>
      <c r="F33" s="74"/>
      <c r="G33" s="75">
        <v>200000</v>
      </c>
      <c r="H33" s="53"/>
      <c r="I33" s="239"/>
      <c r="J33" s="57"/>
      <c r="K33" s="53" t="s">
        <v>200</v>
      </c>
      <c r="L33" s="53" t="s">
        <v>210</v>
      </c>
    </row>
    <row r="34" spans="1:13" s="68" customFormat="1" ht="32.25" customHeight="1">
      <c r="A34" s="170"/>
      <c r="B34" s="54">
        <v>30</v>
      </c>
      <c r="C34" s="169" t="s">
        <v>213</v>
      </c>
      <c r="D34" s="53">
        <v>2012</v>
      </c>
      <c r="E34" s="76"/>
      <c r="F34" s="74"/>
      <c r="G34" s="75">
        <v>179891</v>
      </c>
      <c r="H34" s="53"/>
      <c r="I34" s="239" t="s">
        <v>414</v>
      </c>
      <c r="J34" s="57"/>
      <c r="K34" s="53"/>
      <c r="L34" s="53" t="s">
        <v>214</v>
      </c>
    </row>
    <row r="35" spans="1:13" s="68" customFormat="1" ht="32.25" customHeight="1">
      <c r="A35" s="170"/>
      <c r="B35" s="54">
        <v>31</v>
      </c>
      <c r="C35" s="169" t="s">
        <v>270</v>
      </c>
      <c r="D35" s="53"/>
      <c r="E35" s="76">
        <v>7900</v>
      </c>
      <c r="F35" s="74"/>
      <c r="G35" s="75"/>
      <c r="H35" s="53"/>
      <c r="I35" s="239"/>
      <c r="J35" s="57"/>
      <c r="K35" s="53"/>
      <c r="L35" s="53"/>
    </row>
    <row r="36" spans="1:13" s="68" customFormat="1" ht="32.25" customHeight="1">
      <c r="A36" s="170"/>
      <c r="B36" s="54">
        <v>32</v>
      </c>
      <c r="C36" s="169" t="s">
        <v>271</v>
      </c>
      <c r="D36" s="53"/>
      <c r="E36" s="76">
        <v>44295.63</v>
      </c>
      <c r="F36" s="74"/>
      <c r="G36" s="75"/>
      <c r="H36" s="53"/>
      <c r="I36" s="53"/>
      <c r="J36" s="57"/>
      <c r="K36" s="53"/>
      <c r="L36" s="53"/>
    </row>
    <row r="37" spans="1:13" s="68" customFormat="1" ht="32.25" customHeight="1">
      <c r="A37" s="170"/>
      <c r="B37" s="54">
        <v>33</v>
      </c>
      <c r="C37" s="169" t="s">
        <v>272</v>
      </c>
      <c r="D37" s="53"/>
      <c r="E37" s="76">
        <v>33741.75</v>
      </c>
      <c r="F37" s="74"/>
      <c r="G37" s="75"/>
      <c r="H37" s="53"/>
      <c r="I37" s="53"/>
      <c r="J37" s="57"/>
      <c r="K37" s="53"/>
      <c r="L37" s="53"/>
    </row>
    <row r="38" spans="1:13" s="68" customFormat="1" ht="32.25" customHeight="1">
      <c r="A38" s="170"/>
      <c r="B38" s="54">
        <v>34</v>
      </c>
      <c r="C38" s="169" t="s">
        <v>273</v>
      </c>
      <c r="D38" s="53"/>
      <c r="E38" s="76">
        <v>38403.69</v>
      </c>
      <c r="F38" s="74"/>
      <c r="G38" s="75"/>
      <c r="H38" s="53"/>
      <c r="I38" s="53"/>
      <c r="J38" s="57"/>
      <c r="K38" s="53"/>
      <c r="L38" s="53"/>
    </row>
    <row r="39" spans="1:13" s="68" customFormat="1" ht="32.25" customHeight="1">
      <c r="A39" s="170"/>
      <c r="B39" s="54">
        <v>35</v>
      </c>
      <c r="C39" s="169" t="s">
        <v>274</v>
      </c>
      <c r="D39" s="53"/>
      <c r="E39" s="76">
        <v>124756.9</v>
      </c>
      <c r="F39" s="74"/>
      <c r="G39" s="75"/>
      <c r="H39" s="53"/>
      <c r="I39" s="53"/>
      <c r="J39" s="57"/>
      <c r="K39" s="53"/>
      <c r="L39" s="53"/>
    </row>
    <row r="40" spans="1:13" s="68" customFormat="1" ht="32.25" customHeight="1">
      <c r="A40" s="170"/>
      <c r="B40" s="54">
        <v>36</v>
      </c>
      <c r="C40" s="169" t="s">
        <v>275</v>
      </c>
      <c r="D40" s="53"/>
      <c r="E40" s="76">
        <v>52801.3</v>
      </c>
      <c r="F40" s="74"/>
      <c r="G40" s="75"/>
      <c r="H40" s="53"/>
      <c r="I40" s="53"/>
      <c r="J40" s="57"/>
      <c r="K40" s="53"/>
      <c r="L40" s="53"/>
    </row>
    <row r="41" spans="1:13" s="48" customFormat="1" ht="12.75">
      <c r="A41" s="63"/>
      <c r="B41" s="200" t="s">
        <v>17</v>
      </c>
      <c r="C41" s="200"/>
      <c r="D41" s="200"/>
      <c r="E41" s="69"/>
      <c r="F41" s="70">
        <f>SUM(I5)</f>
        <v>0</v>
      </c>
      <c r="G41" s="69">
        <f>SUM(E5:E40)+SUM(G5:G40)</f>
        <v>5908772.9000000004</v>
      </c>
      <c r="H41" s="59"/>
      <c r="I41" s="45"/>
      <c r="J41" s="46"/>
      <c r="K41" s="45"/>
      <c r="L41" s="47"/>
    </row>
    <row r="42" spans="1:13" ht="21" customHeight="1">
      <c r="A42" s="89"/>
      <c r="B42" s="67" t="s">
        <v>77</v>
      </c>
      <c r="C42" s="203" t="s">
        <v>76</v>
      </c>
      <c r="D42" s="204"/>
      <c r="E42" s="204"/>
      <c r="F42" s="204"/>
      <c r="G42" s="204"/>
      <c r="H42" s="204"/>
      <c r="I42" s="204"/>
      <c r="J42" s="204"/>
      <c r="K42" s="204"/>
      <c r="L42" s="205"/>
      <c r="M42" s="44"/>
    </row>
    <row r="43" spans="1:13" ht="30" customHeight="1">
      <c r="A43" s="89"/>
      <c r="B43" s="102">
        <v>1</v>
      </c>
      <c r="C43" s="109" t="s">
        <v>106</v>
      </c>
      <c r="D43" s="138"/>
      <c r="E43" s="110">
        <v>71934.36</v>
      </c>
      <c r="F43" s="92"/>
      <c r="G43" s="92"/>
      <c r="H43" s="92"/>
      <c r="I43" s="92"/>
      <c r="J43" s="92"/>
      <c r="K43" s="92"/>
      <c r="L43" s="92"/>
      <c r="M43" s="44"/>
    </row>
    <row r="44" spans="1:13" ht="30" customHeight="1">
      <c r="A44" s="89"/>
      <c r="B44" s="102">
        <v>2</v>
      </c>
      <c r="C44" s="101" t="s">
        <v>328</v>
      </c>
      <c r="D44" s="138"/>
      <c r="E44" s="110">
        <v>232319.99</v>
      </c>
      <c r="F44" s="92"/>
      <c r="G44" s="92"/>
      <c r="H44" s="92"/>
      <c r="I44" s="92"/>
      <c r="J44" s="92"/>
      <c r="K44" s="92"/>
      <c r="L44" s="92"/>
      <c r="M44" s="44"/>
    </row>
    <row r="45" spans="1:13" ht="30" customHeight="1">
      <c r="A45" s="89"/>
      <c r="B45" s="102">
        <v>3</v>
      </c>
      <c r="C45" s="101" t="s">
        <v>107</v>
      </c>
      <c r="D45" s="138"/>
      <c r="E45" s="110">
        <v>26643.71</v>
      </c>
      <c r="F45" s="92"/>
      <c r="G45" s="92"/>
      <c r="H45" s="111"/>
      <c r="I45" s="92"/>
      <c r="J45" s="92"/>
      <c r="K45" s="92"/>
      <c r="L45" s="92"/>
      <c r="M45" s="44"/>
    </row>
    <row r="46" spans="1:13" ht="52.5">
      <c r="A46" s="89"/>
      <c r="B46" s="102">
        <v>4</v>
      </c>
      <c r="C46" s="101" t="s">
        <v>108</v>
      </c>
      <c r="D46" s="8"/>
      <c r="E46" s="110"/>
      <c r="F46" s="92"/>
      <c r="G46" s="110">
        <f>218*3236</f>
        <v>705448</v>
      </c>
      <c r="H46" s="132" t="s">
        <v>401</v>
      </c>
      <c r="I46" s="173" t="s">
        <v>111</v>
      </c>
      <c r="J46" s="92"/>
      <c r="K46" s="53" t="s">
        <v>200</v>
      </c>
      <c r="L46" s="101" t="s">
        <v>236</v>
      </c>
      <c r="M46" s="44"/>
    </row>
    <row r="47" spans="1:13" ht="63">
      <c r="A47" s="89"/>
      <c r="B47" s="102">
        <v>5</v>
      </c>
      <c r="C47" s="109" t="s">
        <v>417</v>
      </c>
      <c r="D47" s="176" t="s">
        <v>109</v>
      </c>
      <c r="E47" s="110"/>
      <c r="F47" s="92"/>
      <c r="G47" s="110">
        <f>2241.42*3236</f>
        <v>7253235.1200000001</v>
      </c>
      <c r="H47" s="132" t="s">
        <v>402</v>
      </c>
      <c r="I47" s="173" t="s">
        <v>110</v>
      </c>
      <c r="J47" s="92"/>
      <c r="K47" s="53" t="s">
        <v>200</v>
      </c>
      <c r="L47" s="101" t="s">
        <v>235</v>
      </c>
      <c r="M47" s="44"/>
    </row>
    <row r="48" spans="1:13" s="48" customFormat="1" ht="12.75">
      <c r="A48" s="63"/>
      <c r="B48" s="200" t="s">
        <v>17</v>
      </c>
      <c r="C48" s="200"/>
      <c r="D48" s="200"/>
      <c r="E48" s="69"/>
      <c r="F48" s="70">
        <f>SUM(I11)</f>
        <v>0</v>
      </c>
      <c r="G48" s="69">
        <f>G47+G46+E45+E44+E43</f>
        <v>8289581.1800000006</v>
      </c>
      <c r="H48" s="59"/>
      <c r="I48" s="45"/>
      <c r="J48" s="46"/>
      <c r="K48" s="45"/>
      <c r="L48" s="47"/>
    </row>
    <row r="49" spans="1:13" ht="21" customHeight="1">
      <c r="A49" s="89"/>
      <c r="B49" s="67" t="s">
        <v>78</v>
      </c>
      <c r="C49" s="203" t="s">
        <v>79</v>
      </c>
      <c r="D49" s="204"/>
      <c r="E49" s="204"/>
      <c r="F49" s="204"/>
      <c r="G49" s="204"/>
      <c r="H49" s="204"/>
      <c r="I49" s="204"/>
      <c r="J49" s="204"/>
      <c r="K49" s="204"/>
      <c r="L49" s="205"/>
      <c r="M49" s="44"/>
    </row>
    <row r="50" spans="1:13" s="106" customFormat="1" ht="112.5">
      <c r="A50" s="103"/>
      <c r="B50" s="102">
        <v>1</v>
      </c>
      <c r="C50" s="242" t="s">
        <v>417</v>
      </c>
      <c r="D50" s="139" t="s">
        <v>102</v>
      </c>
      <c r="E50" s="186"/>
      <c r="F50" s="92"/>
      <c r="G50" s="110">
        <f>1468*3236</f>
        <v>4750448</v>
      </c>
      <c r="H50" s="53" t="s">
        <v>403</v>
      </c>
      <c r="I50" s="141" t="s">
        <v>98</v>
      </c>
      <c r="J50" s="71" t="s">
        <v>103</v>
      </c>
      <c r="K50" s="111" t="s">
        <v>104</v>
      </c>
      <c r="L50" s="105" t="s">
        <v>105</v>
      </c>
      <c r="M50" s="100"/>
    </row>
    <row r="51" spans="1:13" s="106" customFormat="1" ht="30" customHeight="1">
      <c r="A51" s="103"/>
      <c r="B51" s="102">
        <v>2</v>
      </c>
      <c r="C51" s="107" t="s">
        <v>95</v>
      </c>
      <c r="D51" s="140">
        <v>2010</v>
      </c>
      <c r="E51" s="190">
        <v>141337</v>
      </c>
      <c r="F51" s="92"/>
      <c r="G51" s="138"/>
      <c r="H51" s="140">
        <v>170</v>
      </c>
      <c r="I51" s="140" t="s">
        <v>99</v>
      </c>
      <c r="J51" s="140" t="s">
        <v>103</v>
      </c>
      <c r="K51" s="138"/>
      <c r="L51" s="108" t="s">
        <v>105</v>
      </c>
      <c r="M51" s="100"/>
    </row>
    <row r="52" spans="1:13" s="106" customFormat="1" ht="30" customHeight="1">
      <c r="A52" s="103"/>
      <c r="B52" s="102">
        <v>3</v>
      </c>
      <c r="C52" s="104" t="s">
        <v>96</v>
      </c>
      <c r="D52" s="71">
        <v>2004</v>
      </c>
      <c r="E52" s="186">
        <v>4120</v>
      </c>
      <c r="F52" s="92"/>
      <c r="G52" s="138"/>
      <c r="H52" s="71">
        <v>216</v>
      </c>
      <c r="I52" s="142" t="s">
        <v>100</v>
      </c>
      <c r="J52" s="71" t="s">
        <v>103</v>
      </c>
      <c r="K52" s="138"/>
      <c r="L52" s="105" t="s">
        <v>105</v>
      </c>
      <c r="M52" s="100"/>
    </row>
    <row r="53" spans="1:13" s="106" customFormat="1" ht="30" customHeight="1">
      <c r="A53" s="103"/>
      <c r="B53" s="102">
        <v>4</v>
      </c>
      <c r="C53" s="104" t="s">
        <v>97</v>
      </c>
      <c r="D53" s="71">
        <v>2010</v>
      </c>
      <c r="E53" s="186">
        <v>22152</v>
      </c>
      <c r="F53" s="92"/>
      <c r="G53" s="138"/>
      <c r="H53" s="71">
        <v>180</v>
      </c>
      <c r="I53" s="71" t="s">
        <v>101</v>
      </c>
      <c r="J53" s="71" t="s">
        <v>103</v>
      </c>
      <c r="K53" s="138"/>
      <c r="L53" s="105" t="s">
        <v>105</v>
      </c>
      <c r="M53" s="100"/>
    </row>
    <row r="54" spans="1:13" s="48" customFormat="1" ht="12.75">
      <c r="A54" s="63"/>
      <c r="B54" s="200" t="s">
        <v>17</v>
      </c>
      <c r="C54" s="200"/>
      <c r="D54" s="200"/>
      <c r="E54" s="69"/>
      <c r="F54" s="70">
        <f>SUM(I16)</f>
        <v>0</v>
      </c>
      <c r="G54" s="69">
        <f>SUM(E51:E53)+G50</f>
        <v>4918057</v>
      </c>
      <c r="H54" s="59"/>
      <c r="I54" s="45"/>
      <c r="J54" s="46"/>
      <c r="K54" s="45"/>
      <c r="L54" s="47"/>
    </row>
    <row r="55" spans="1:13" ht="21" customHeight="1">
      <c r="A55" s="89"/>
      <c r="B55" s="67" t="s">
        <v>80</v>
      </c>
      <c r="C55" s="203" t="s">
        <v>81</v>
      </c>
      <c r="D55" s="204"/>
      <c r="E55" s="204"/>
      <c r="F55" s="204"/>
      <c r="G55" s="204"/>
      <c r="H55" s="204"/>
      <c r="I55" s="204"/>
      <c r="J55" s="204"/>
      <c r="K55" s="204"/>
      <c r="L55" s="205"/>
      <c r="M55" s="44"/>
    </row>
    <row r="56" spans="1:13" s="48" customFormat="1" ht="30" customHeight="1">
      <c r="A56" s="99"/>
      <c r="B56" s="91"/>
      <c r="C56" s="101" t="s">
        <v>268</v>
      </c>
      <c r="D56" s="138"/>
      <c r="E56" s="125"/>
      <c r="F56" s="92"/>
      <c r="G56" s="92"/>
      <c r="H56" s="92"/>
      <c r="I56" s="92"/>
      <c r="J56" s="92"/>
      <c r="K56" s="92"/>
      <c r="L56" s="92"/>
      <c r="M56" s="100"/>
    </row>
    <row r="57" spans="1:13" s="48" customFormat="1" ht="12.75">
      <c r="A57" s="63"/>
      <c r="B57" s="200" t="s">
        <v>17</v>
      </c>
      <c r="C57" s="200"/>
      <c r="D57" s="200"/>
      <c r="E57" s="69"/>
      <c r="F57" s="70">
        <f>SUM(I19)</f>
        <v>0</v>
      </c>
      <c r="G57" s="69"/>
      <c r="H57" s="59"/>
      <c r="I57" s="45"/>
      <c r="J57" s="46"/>
      <c r="K57" s="45"/>
      <c r="L57" s="47"/>
    </row>
    <row r="58" spans="1:13" ht="21" customHeight="1">
      <c r="A58" s="89"/>
      <c r="B58" s="67" t="s">
        <v>82</v>
      </c>
      <c r="C58" s="203" t="s">
        <v>83</v>
      </c>
      <c r="D58" s="204"/>
      <c r="E58" s="204"/>
      <c r="F58" s="204"/>
      <c r="G58" s="204"/>
      <c r="H58" s="204"/>
      <c r="I58" s="204"/>
      <c r="J58" s="204"/>
      <c r="K58" s="204"/>
      <c r="L58" s="205"/>
      <c r="M58" s="44"/>
    </row>
    <row r="59" spans="1:13" s="48" customFormat="1" ht="30" customHeight="1">
      <c r="A59" s="99"/>
      <c r="B59" s="91"/>
      <c r="C59" s="101" t="s">
        <v>268</v>
      </c>
      <c r="D59" s="138"/>
      <c r="E59" s="125"/>
      <c r="F59" s="92"/>
      <c r="G59" s="92"/>
      <c r="H59" s="92"/>
      <c r="I59" s="92"/>
      <c r="J59" s="92"/>
      <c r="K59" s="92"/>
      <c r="L59" s="92"/>
      <c r="M59" s="100"/>
    </row>
    <row r="60" spans="1:13" s="48" customFormat="1" ht="12.75">
      <c r="A60" s="63"/>
      <c r="B60" s="200" t="s">
        <v>17</v>
      </c>
      <c r="C60" s="200"/>
      <c r="D60" s="200"/>
      <c r="E60" s="69"/>
      <c r="F60" s="70">
        <f>SUM(I22)</f>
        <v>0</v>
      </c>
      <c r="G60" s="69"/>
      <c r="H60" s="59"/>
      <c r="I60" s="45"/>
      <c r="J60" s="46"/>
      <c r="K60" s="45"/>
      <c r="L60" s="47"/>
    </row>
    <row r="61" spans="1:13" ht="21" customHeight="1">
      <c r="A61" s="89"/>
      <c r="B61" s="67" t="s">
        <v>84</v>
      </c>
      <c r="C61" s="203" t="s">
        <v>85</v>
      </c>
      <c r="D61" s="204"/>
      <c r="E61" s="204"/>
      <c r="F61" s="204"/>
      <c r="G61" s="204"/>
      <c r="H61" s="204"/>
      <c r="I61" s="204"/>
      <c r="J61" s="204"/>
      <c r="K61" s="204"/>
      <c r="L61" s="205"/>
      <c r="M61" s="44"/>
    </row>
    <row r="62" spans="1:13" ht="25.5">
      <c r="A62" s="178"/>
      <c r="B62" s="102">
        <v>1</v>
      </c>
      <c r="C62" s="179" t="s">
        <v>281</v>
      </c>
      <c r="D62" s="111">
        <v>1986</v>
      </c>
      <c r="E62" s="110"/>
      <c r="F62" s="92"/>
      <c r="G62" s="110">
        <v>603000</v>
      </c>
      <c r="H62" s="111">
        <v>347</v>
      </c>
      <c r="I62" s="111" t="s">
        <v>284</v>
      </c>
      <c r="J62" s="92"/>
      <c r="K62" s="109" t="s">
        <v>287</v>
      </c>
      <c r="L62" s="101" t="s">
        <v>285</v>
      </c>
      <c r="M62" s="44"/>
    </row>
    <row r="63" spans="1:13" ht="25.5">
      <c r="A63" s="178"/>
      <c r="B63" s="102">
        <v>2</v>
      </c>
      <c r="C63" s="179" t="s">
        <v>282</v>
      </c>
      <c r="D63" s="132" t="s">
        <v>315</v>
      </c>
      <c r="E63" s="110">
        <v>596415.77</v>
      </c>
      <c r="F63" s="92"/>
      <c r="G63" s="110"/>
      <c r="H63" s="111">
        <v>90</v>
      </c>
      <c r="I63" s="111" t="s">
        <v>284</v>
      </c>
      <c r="J63" s="92"/>
      <c r="K63" s="109" t="s">
        <v>287</v>
      </c>
      <c r="L63" s="101" t="s">
        <v>285</v>
      </c>
      <c r="M63" s="44"/>
    </row>
    <row r="64" spans="1:13" ht="25.5">
      <c r="A64" s="178"/>
      <c r="B64" s="102">
        <v>3</v>
      </c>
      <c r="C64" s="179" t="s">
        <v>283</v>
      </c>
      <c r="D64" s="132" t="s">
        <v>315</v>
      </c>
      <c r="E64" s="110"/>
      <c r="F64" s="92"/>
      <c r="G64" s="110">
        <v>82000</v>
      </c>
      <c r="H64" s="111">
        <v>144</v>
      </c>
      <c r="I64" s="111" t="s">
        <v>284</v>
      </c>
      <c r="J64" s="92"/>
      <c r="K64" s="109" t="s">
        <v>288</v>
      </c>
      <c r="L64" s="101" t="s">
        <v>285</v>
      </c>
      <c r="M64" s="44"/>
    </row>
    <row r="65" spans="1:13" s="48" customFormat="1" ht="30" customHeight="1">
      <c r="A65" s="99"/>
      <c r="B65" s="102">
        <v>4</v>
      </c>
      <c r="C65" s="180" t="s">
        <v>289</v>
      </c>
      <c r="D65" s="111">
        <v>2011</v>
      </c>
      <c r="E65" s="110"/>
      <c r="F65" s="92"/>
      <c r="G65" s="110">
        <v>345000</v>
      </c>
      <c r="H65" s="111">
        <v>170</v>
      </c>
      <c r="I65" s="111" t="s">
        <v>284</v>
      </c>
      <c r="J65" s="92"/>
      <c r="K65" s="109" t="s">
        <v>288</v>
      </c>
      <c r="L65" s="101" t="s">
        <v>286</v>
      </c>
      <c r="M65" s="100"/>
    </row>
    <row r="66" spans="1:13" s="48" customFormat="1" ht="30" customHeight="1">
      <c r="A66" s="99"/>
      <c r="B66" s="102">
        <v>5</v>
      </c>
      <c r="C66" s="109" t="s">
        <v>374</v>
      </c>
      <c r="D66" s="111">
        <v>2011</v>
      </c>
      <c r="E66" s="110"/>
      <c r="F66" s="92"/>
      <c r="G66" s="110">
        <v>419000</v>
      </c>
      <c r="H66" s="111">
        <v>173</v>
      </c>
      <c r="I66" s="111" t="s">
        <v>284</v>
      </c>
      <c r="J66" s="92"/>
      <c r="K66" s="109" t="s">
        <v>288</v>
      </c>
      <c r="L66" s="101" t="s">
        <v>286</v>
      </c>
      <c r="M66" s="100"/>
    </row>
    <row r="67" spans="1:13" s="48" customFormat="1" ht="12.75">
      <c r="A67" s="63"/>
      <c r="B67" s="200" t="s">
        <v>17</v>
      </c>
      <c r="C67" s="200"/>
      <c r="D67" s="200"/>
      <c r="E67" s="69"/>
      <c r="F67" s="70">
        <f>SUM(I25)</f>
        <v>0</v>
      </c>
      <c r="G67" s="69">
        <f>G66+G65+G64+E63+G62</f>
        <v>2045415.77</v>
      </c>
      <c r="H67" s="59"/>
      <c r="I67" s="45"/>
      <c r="J67" s="46"/>
      <c r="K67" s="45"/>
      <c r="L67" s="47"/>
    </row>
    <row r="68" spans="1:13" ht="21" customHeight="1">
      <c r="A68" s="89"/>
      <c r="B68" s="67" t="s">
        <v>86</v>
      </c>
      <c r="C68" s="203" t="s">
        <v>87</v>
      </c>
      <c r="D68" s="204"/>
      <c r="E68" s="204"/>
      <c r="F68" s="204"/>
      <c r="G68" s="204"/>
      <c r="H68" s="204"/>
      <c r="I68" s="204"/>
      <c r="J68" s="204"/>
      <c r="K68" s="204"/>
      <c r="L68" s="205"/>
      <c r="M68" s="44"/>
    </row>
    <row r="69" spans="1:13" ht="51">
      <c r="B69" s="83">
        <v>1</v>
      </c>
      <c r="C69" s="98" t="s">
        <v>88</v>
      </c>
      <c r="D69" s="71" t="s">
        <v>91</v>
      </c>
      <c r="E69" s="186">
        <v>883107.62</v>
      </c>
      <c r="F69" s="191"/>
      <c r="G69" s="191"/>
      <c r="H69" s="95"/>
      <c r="I69" s="97" t="s">
        <v>90</v>
      </c>
      <c r="J69" s="94"/>
      <c r="K69" s="93" t="s">
        <v>94</v>
      </c>
      <c r="L69" s="96" t="s">
        <v>93</v>
      </c>
    </row>
    <row r="70" spans="1:13" ht="30" customHeight="1">
      <c r="B70" s="83">
        <v>2</v>
      </c>
      <c r="C70" s="98" t="s">
        <v>89</v>
      </c>
      <c r="D70" s="71" t="s">
        <v>92</v>
      </c>
      <c r="E70" s="186">
        <v>50903.93</v>
      </c>
      <c r="F70" s="191"/>
      <c r="G70" s="191"/>
      <c r="H70" s="95"/>
      <c r="I70" s="96"/>
      <c r="J70" s="94"/>
      <c r="K70" s="94"/>
      <c r="L70" s="96" t="s">
        <v>93</v>
      </c>
    </row>
    <row r="71" spans="1:13" ht="51">
      <c r="A71" s="184"/>
      <c r="B71" s="83">
        <v>3</v>
      </c>
      <c r="C71" s="98" t="s">
        <v>354</v>
      </c>
      <c r="D71" s="71"/>
      <c r="E71" s="186"/>
      <c r="F71" s="191"/>
      <c r="G71" s="192">
        <v>570000</v>
      </c>
      <c r="H71" s="95"/>
      <c r="I71" s="96"/>
      <c r="J71" s="94"/>
      <c r="K71" s="121" t="s">
        <v>353</v>
      </c>
      <c r="L71" s="96" t="s">
        <v>352</v>
      </c>
    </row>
    <row r="72" spans="1:13" s="48" customFormat="1" ht="12.75">
      <c r="A72" s="63"/>
      <c r="B72" s="200" t="s">
        <v>17</v>
      </c>
      <c r="C72" s="200"/>
      <c r="D72" s="200"/>
      <c r="E72" s="69"/>
      <c r="F72" s="70">
        <f>SUM(I29)</f>
        <v>0</v>
      </c>
      <c r="G72" s="69">
        <f>G71+E70+E69</f>
        <v>1504011.55</v>
      </c>
      <c r="H72" s="59"/>
      <c r="I72" s="45"/>
      <c r="J72" s="46"/>
      <c r="K72" s="45"/>
      <c r="L72" s="47"/>
    </row>
    <row r="75" spans="1:13" ht="14.25" customHeight="1">
      <c r="C75" s="207" t="s">
        <v>17</v>
      </c>
      <c r="D75" s="131"/>
      <c r="E75" s="208"/>
      <c r="F75" s="174"/>
      <c r="G75" s="208">
        <f>G72+G54+E7+G48+G41+G67</f>
        <v>22665838.400000002</v>
      </c>
    </row>
    <row r="76" spans="1:13" ht="14.25" customHeight="1">
      <c r="C76" s="207"/>
      <c r="D76" s="131"/>
      <c r="E76" s="208"/>
      <c r="F76" s="174"/>
      <c r="G76" s="208"/>
    </row>
    <row r="85" spans="1:1">
      <c r="A85" s="62"/>
    </row>
    <row r="89" spans="1:1" ht="60" customHeight="1">
      <c r="A89" s="206"/>
    </row>
    <row r="90" spans="1:1">
      <c r="A90" s="206"/>
    </row>
    <row r="91" spans="1:1">
      <c r="A91" s="206"/>
    </row>
    <row r="103" spans="1:1">
      <c r="A103" s="64"/>
    </row>
  </sheetData>
  <mergeCells count="19">
    <mergeCell ref="C68:L68"/>
    <mergeCell ref="B54:D54"/>
    <mergeCell ref="A89:A91"/>
    <mergeCell ref="C75:C76"/>
    <mergeCell ref="E75:E76"/>
    <mergeCell ref="G75:G76"/>
    <mergeCell ref="B72:D72"/>
    <mergeCell ref="B48:D48"/>
    <mergeCell ref="B57:D57"/>
    <mergeCell ref="B60:D60"/>
    <mergeCell ref="B67:D67"/>
    <mergeCell ref="K2:L2"/>
    <mergeCell ref="B41:D41"/>
    <mergeCell ref="C4:L4"/>
    <mergeCell ref="C42:L42"/>
    <mergeCell ref="C49:L49"/>
    <mergeCell ref="C55:L55"/>
    <mergeCell ref="C58:L58"/>
    <mergeCell ref="C61:L61"/>
  </mergeCells>
  <phoneticPr fontId="0" type="noConversion"/>
  <printOptions horizontalCentered="1"/>
  <pageMargins left="0.23622047244094491" right="0.31496062992125984" top="0.94488188976377963" bottom="0.55118110236220474" header="0.31496062992125984" footer="0.31496062992125984"/>
  <pageSetup paperSize="9" scale="58" fitToHeight="3" orientation="landscape" r:id="rId1"/>
  <headerFooter alignWithMargins="0"/>
  <rowBreaks count="1" manualBreakCount="1">
    <brk id="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showWhiteSpace="0" view="pageBreakPreview" topLeftCell="A7" zoomScale="110" zoomScaleSheetLayoutView="110" workbookViewId="0">
      <selection activeCell="E13" sqref="E13"/>
    </sheetView>
  </sheetViews>
  <sheetFormatPr defaultRowHeight="12.75"/>
  <cols>
    <col min="1" max="1" width="3.85546875" bestFit="1" customWidth="1"/>
    <col min="2" max="2" width="9.140625" customWidth="1"/>
    <col min="3" max="3" width="33.7109375" customWidth="1"/>
    <col min="4" max="4" width="21.42578125" style="155" customWidth="1"/>
    <col min="5" max="5" width="21.42578125" customWidth="1"/>
    <col min="6" max="6" width="9.140625" style="189"/>
  </cols>
  <sheetData>
    <row r="1" spans="2:6">
      <c r="E1" s="51" t="s">
        <v>26</v>
      </c>
    </row>
    <row r="2" spans="2:6">
      <c r="E2" s="41" t="s">
        <v>44</v>
      </c>
    </row>
    <row r="4" spans="2:6" ht="41.25" customHeight="1">
      <c r="B4" s="27" t="s">
        <v>5</v>
      </c>
      <c r="C4" s="28" t="s">
        <v>33</v>
      </c>
      <c r="D4" s="29" t="s">
        <v>34</v>
      </c>
      <c r="E4" s="30" t="s">
        <v>35</v>
      </c>
    </row>
    <row r="5" spans="2:6" ht="42.75" customHeight="1">
      <c r="B5" s="40">
        <v>1</v>
      </c>
      <c r="C5" s="112" t="s">
        <v>46</v>
      </c>
      <c r="D5" s="87">
        <f>180000+24097+8704</f>
        <v>212801</v>
      </c>
      <c r="E5" s="85"/>
    </row>
    <row r="6" spans="2:6" ht="42.75" customHeight="1">
      <c r="B6" s="40">
        <v>2</v>
      </c>
      <c r="C6" s="156" t="s">
        <v>76</v>
      </c>
      <c r="D6" s="87">
        <f>49957.09+9348</f>
        <v>59305.09</v>
      </c>
      <c r="E6" s="85">
        <v>45279.57</v>
      </c>
    </row>
    <row r="7" spans="2:6" ht="42.75" customHeight="1">
      <c r="B7" s="40">
        <v>3</v>
      </c>
      <c r="C7" s="157" t="s">
        <v>112</v>
      </c>
      <c r="D7" s="87">
        <v>450224.38</v>
      </c>
      <c r="E7" s="85">
        <v>21492.68</v>
      </c>
      <c r="F7"/>
    </row>
    <row r="8" spans="2:6" ht="42.75" customHeight="1">
      <c r="B8" s="40">
        <v>4</v>
      </c>
      <c r="C8" s="157" t="s">
        <v>81</v>
      </c>
      <c r="D8" s="75"/>
      <c r="E8" s="85"/>
      <c r="F8" s="189" t="s">
        <v>375</v>
      </c>
    </row>
    <row r="9" spans="2:6" ht="42.75" customHeight="1">
      <c r="B9" s="40">
        <v>5</v>
      </c>
      <c r="C9" s="157" t="s">
        <v>83</v>
      </c>
      <c r="D9" s="87">
        <v>23913.4</v>
      </c>
      <c r="E9" s="85">
        <v>121867.75</v>
      </c>
    </row>
    <row r="10" spans="2:6" ht="42.75" customHeight="1">
      <c r="B10" s="40">
        <v>6</v>
      </c>
      <c r="C10" s="157" t="s">
        <v>85</v>
      </c>
      <c r="D10" s="75">
        <f>50196+4600</f>
        <v>54796</v>
      </c>
      <c r="E10" s="85"/>
    </row>
    <row r="11" spans="2:6" ht="42.75" customHeight="1">
      <c r="B11" s="40">
        <v>7</v>
      </c>
      <c r="C11" s="112" t="s">
        <v>87</v>
      </c>
      <c r="D11" s="87">
        <f>73632.22+8007.39+4420</f>
        <v>86059.61</v>
      </c>
      <c r="E11" s="85"/>
    </row>
    <row r="12" spans="2:6" ht="29.25" customHeight="1">
      <c r="B12" s="209" t="s">
        <v>17</v>
      </c>
      <c r="C12" s="210"/>
      <c r="D12" s="86">
        <f>SUM(D5:D11)</f>
        <v>887099.48</v>
      </c>
      <c r="E12" s="86">
        <f>SUM(E5:E11)</f>
        <v>188640</v>
      </c>
    </row>
    <row r="26" spans="1:1">
      <c r="A26" s="49"/>
    </row>
    <row r="40" spans="1:1">
      <c r="A40" s="88"/>
    </row>
    <row r="41" spans="1:1">
      <c r="A41" s="88"/>
    </row>
    <row r="42" spans="1:1">
      <c r="A42" s="88"/>
    </row>
    <row r="43" spans="1:1" ht="18" customHeight="1">
      <c r="A43" s="88"/>
    </row>
    <row r="45" spans="1:1">
      <c r="A45" s="88"/>
    </row>
    <row r="46" spans="1:1">
      <c r="A46" s="88"/>
    </row>
    <row r="47" spans="1:1">
      <c r="A47" s="211"/>
    </row>
    <row r="48" spans="1:1">
      <c r="A48" s="211"/>
    </row>
    <row r="49" spans="1:1">
      <c r="A49" s="211"/>
    </row>
  </sheetData>
  <mergeCells count="2">
    <mergeCell ref="B12:C12"/>
    <mergeCell ref="A47:A49"/>
  </mergeCells>
  <pageMargins left="1.299212598425197" right="0.31496062992125984" top="0.94488188976377963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E157"/>
  <sheetViews>
    <sheetView showWhiteSpace="0" view="pageBreakPreview" topLeftCell="A157" zoomScaleSheetLayoutView="100" workbookViewId="0">
      <selection activeCell="B147" sqref="B147"/>
    </sheetView>
  </sheetViews>
  <sheetFormatPr defaultRowHeight="12.75"/>
  <cols>
    <col min="1" max="1" width="5" style="16" customWidth="1"/>
    <col min="2" max="2" width="46.42578125" style="79" customWidth="1"/>
    <col min="3" max="3" width="16.28515625" style="42" customWidth="1"/>
    <col min="4" max="4" width="18.7109375" style="129" customWidth="1"/>
    <col min="5" max="5" width="8.140625" style="34" customWidth="1"/>
    <col min="6" max="6" width="13.140625" style="9" customWidth="1"/>
    <col min="7" max="7" width="15.85546875" style="9" bestFit="1" customWidth="1"/>
    <col min="8" max="8" width="13.85546875" style="9" bestFit="1" customWidth="1"/>
    <col min="9" max="9" width="9.140625" style="9"/>
    <col min="10" max="10" width="13.85546875" style="9" bestFit="1" customWidth="1"/>
    <col min="11" max="16384" width="9.140625" style="9"/>
  </cols>
  <sheetData>
    <row r="1" spans="1:5">
      <c r="A1" s="26"/>
      <c r="D1" s="133" t="s">
        <v>20</v>
      </c>
    </row>
    <row r="2" spans="1:5">
      <c r="A2" s="26"/>
      <c r="C2" s="131"/>
      <c r="D2" s="126" t="s">
        <v>53</v>
      </c>
    </row>
    <row r="3" spans="1:5">
      <c r="A3" s="81"/>
      <c r="B3" s="82"/>
      <c r="C3" s="83"/>
      <c r="D3" s="127"/>
    </row>
    <row r="4" spans="1:5" ht="25.5">
      <c r="A4" s="60" t="s">
        <v>0</v>
      </c>
      <c r="B4" s="80" t="s">
        <v>3</v>
      </c>
      <c r="C4" s="60" t="s">
        <v>4</v>
      </c>
      <c r="D4" s="128" t="s">
        <v>2</v>
      </c>
      <c r="E4" s="37"/>
    </row>
    <row r="5" spans="1:5">
      <c r="A5" s="213" t="s">
        <v>47</v>
      </c>
      <c r="B5" s="213"/>
      <c r="C5" s="213"/>
      <c r="D5" s="213"/>
      <c r="E5" s="38"/>
    </row>
    <row r="6" spans="1:5" s="114" customFormat="1" ht="25.5">
      <c r="A6" s="164">
        <v>1</v>
      </c>
      <c r="B6" s="159" t="s">
        <v>113</v>
      </c>
      <c r="C6" s="164">
        <v>2012</v>
      </c>
      <c r="D6" s="134">
        <v>1070</v>
      </c>
    </row>
    <row r="7" spans="1:5" s="114" customFormat="1" ht="25.5">
      <c r="A7" s="164">
        <v>2</v>
      </c>
      <c r="B7" s="159" t="s">
        <v>406</v>
      </c>
      <c r="C7" s="164">
        <v>2012</v>
      </c>
      <c r="D7" s="134">
        <v>1070</v>
      </c>
    </row>
    <row r="8" spans="1:5" s="114" customFormat="1" ht="25.5">
      <c r="A8" s="164">
        <v>3</v>
      </c>
      <c r="B8" s="159" t="s">
        <v>404</v>
      </c>
      <c r="C8" s="164">
        <v>2012</v>
      </c>
      <c r="D8" s="134">
        <v>1070</v>
      </c>
    </row>
    <row r="9" spans="1:5" s="114" customFormat="1" ht="25.5">
      <c r="A9" s="164">
        <v>4</v>
      </c>
      <c r="B9" s="159" t="s">
        <v>114</v>
      </c>
      <c r="C9" s="164">
        <v>2012</v>
      </c>
      <c r="D9" s="134">
        <v>1070</v>
      </c>
    </row>
    <row r="10" spans="1:5" s="114" customFormat="1" ht="12.95" customHeight="1">
      <c r="A10" s="164">
        <v>5</v>
      </c>
      <c r="B10" s="159" t="s">
        <v>115</v>
      </c>
      <c r="C10" s="164">
        <v>2013</v>
      </c>
      <c r="D10" s="134">
        <v>7500</v>
      </c>
    </row>
    <row r="11" spans="1:5" s="114" customFormat="1" ht="12.95" customHeight="1">
      <c r="A11" s="164">
        <v>6</v>
      </c>
      <c r="B11" s="159" t="s">
        <v>116</v>
      </c>
      <c r="C11" s="164">
        <v>2014</v>
      </c>
      <c r="D11" s="134">
        <v>1949.55</v>
      </c>
    </row>
    <row r="12" spans="1:5" s="114" customFormat="1" ht="12.95" customHeight="1">
      <c r="A12" s="164">
        <v>7</v>
      </c>
      <c r="B12" s="159" t="s">
        <v>405</v>
      </c>
      <c r="C12" s="164">
        <v>2014</v>
      </c>
      <c r="D12" s="134">
        <v>528.9</v>
      </c>
    </row>
    <row r="13" spans="1:5" s="114" customFormat="1" ht="12.95" customHeight="1">
      <c r="A13" s="164">
        <v>8</v>
      </c>
      <c r="B13" s="159" t="s">
        <v>117</v>
      </c>
      <c r="C13" s="164">
        <v>2014</v>
      </c>
      <c r="D13" s="134">
        <v>1949.55</v>
      </c>
    </row>
    <row r="14" spans="1:5" s="114" customFormat="1" ht="12.95" customHeight="1">
      <c r="A14" s="164">
        <v>9</v>
      </c>
      <c r="B14" s="159" t="s">
        <v>407</v>
      </c>
      <c r="C14" s="164">
        <v>2014</v>
      </c>
      <c r="D14" s="134">
        <v>528.9</v>
      </c>
    </row>
    <row r="15" spans="1:5" s="114" customFormat="1" ht="12.95" customHeight="1">
      <c r="A15" s="164">
        <v>10</v>
      </c>
      <c r="B15" s="159" t="s">
        <v>118</v>
      </c>
      <c r="C15" s="164">
        <v>2014</v>
      </c>
      <c r="D15" s="134">
        <v>1949.55</v>
      </c>
    </row>
    <row r="16" spans="1:5" s="114" customFormat="1" ht="12.95" customHeight="1">
      <c r="A16" s="164">
        <v>11</v>
      </c>
      <c r="B16" s="159" t="s">
        <v>408</v>
      </c>
      <c r="C16" s="164">
        <v>2014</v>
      </c>
      <c r="D16" s="134">
        <v>528.9</v>
      </c>
    </row>
    <row r="17" spans="1:4" s="114" customFormat="1" ht="12.95" customHeight="1">
      <c r="A17" s="164">
        <v>12</v>
      </c>
      <c r="B17" s="159" t="s">
        <v>119</v>
      </c>
      <c r="C17" s="164">
        <v>2014</v>
      </c>
      <c r="D17" s="134">
        <v>1949.55</v>
      </c>
    </row>
    <row r="18" spans="1:4" s="114" customFormat="1" ht="12.95" customHeight="1">
      <c r="A18" s="164">
        <v>13</v>
      </c>
      <c r="B18" s="159" t="s">
        <v>409</v>
      </c>
      <c r="C18" s="164">
        <v>2014</v>
      </c>
      <c r="D18" s="134">
        <v>528.9</v>
      </c>
    </row>
    <row r="19" spans="1:4" s="114" customFormat="1" ht="12.95" customHeight="1">
      <c r="A19" s="164">
        <v>14</v>
      </c>
      <c r="B19" s="159" t="s">
        <v>120</v>
      </c>
      <c r="C19" s="164">
        <v>2011</v>
      </c>
      <c r="D19" s="134">
        <v>4223.2700000000004</v>
      </c>
    </row>
    <row r="20" spans="1:4" s="114" customFormat="1" ht="12.95" customHeight="1">
      <c r="A20" s="164">
        <v>15</v>
      </c>
      <c r="B20" s="159" t="s">
        <v>121</v>
      </c>
      <c r="C20" s="164">
        <v>2014</v>
      </c>
      <c r="D20" s="134">
        <v>2955.69</v>
      </c>
    </row>
    <row r="21" spans="1:4" s="114" customFormat="1" ht="12.95" customHeight="1">
      <c r="A21" s="164">
        <v>16</v>
      </c>
      <c r="B21" s="159" t="s">
        <v>122</v>
      </c>
      <c r="C21" s="164">
        <v>2014</v>
      </c>
      <c r="D21" s="134">
        <v>12853.5</v>
      </c>
    </row>
    <row r="22" spans="1:4" s="114" customFormat="1" ht="12.95" customHeight="1">
      <c r="A22" s="164">
        <v>17</v>
      </c>
      <c r="B22" s="159" t="s">
        <v>123</v>
      </c>
      <c r="C22" s="164">
        <v>2012</v>
      </c>
      <c r="D22" s="134">
        <v>528.9</v>
      </c>
    </row>
    <row r="23" spans="1:4" s="114" customFormat="1" ht="12.95" customHeight="1">
      <c r="A23" s="164">
        <v>18</v>
      </c>
      <c r="B23" s="159" t="s">
        <v>124</v>
      </c>
      <c r="C23" s="164">
        <v>2014</v>
      </c>
      <c r="D23" s="134">
        <v>356.7</v>
      </c>
    </row>
    <row r="24" spans="1:4" s="114" customFormat="1" ht="12.95" customHeight="1">
      <c r="A24" s="164">
        <v>19</v>
      </c>
      <c r="B24" s="159" t="s">
        <v>125</v>
      </c>
      <c r="C24" s="164">
        <v>2014</v>
      </c>
      <c r="D24" s="134">
        <v>3585.45</v>
      </c>
    </row>
    <row r="25" spans="1:4" s="114" customFormat="1" ht="12.95" customHeight="1">
      <c r="A25" s="164">
        <v>20</v>
      </c>
      <c r="B25" s="159" t="s">
        <v>126</v>
      </c>
      <c r="C25" s="164">
        <v>2013</v>
      </c>
      <c r="D25" s="134">
        <v>17606.22</v>
      </c>
    </row>
    <row r="26" spans="1:4" s="114" customFormat="1" ht="12.95" customHeight="1">
      <c r="A26" s="164">
        <v>21</v>
      </c>
      <c r="B26" s="159" t="s">
        <v>127</v>
      </c>
      <c r="C26" s="164">
        <v>2013</v>
      </c>
      <c r="D26" s="134">
        <v>3209.07</v>
      </c>
    </row>
    <row r="27" spans="1:4" s="114" customFormat="1" ht="12.95" customHeight="1">
      <c r="A27" s="164">
        <v>22</v>
      </c>
      <c r="B27" s="159" t="s">
        <v>128</v>
      </c>
      <c r="C27" s="164">
        <v>2013</v>
      </c>
      <c r="D27" s="134">
        <v>10181.94</v>
      </c>
    </row>
    <row r="28" spans="1:4" s="114" customFormat="1" ht="12.95" customHeight="1">
      <c r="A28" s="164">
        <v>23</v>
      </c>
      <c r="B28" s="159" t="s">
        <v>129</v>
      </c>
      <c r="C28" s="164">
        <v>2013</v>
      </c>
      <c r="D28" s="134">
        <v>4565.76</v>
      </c>
    </row>
    <row r="29" spans="1:4" s="114" customFormat="1" ht="12.95" customHeight="1">
      <c r="A29" s="164">
        <v>24</v>
      </c>
      <c r="B29" s="159" t="s">
        <v>130</v>
      </c>
      <c r="C29" s="164">
        <v>2012</v>
      </c>
      <c r="D29" s="134">
        <v>1079.2</v>
      </c>
    </row>
    <row r="30" spans="1:4" s="114" customFormat="1" ht="12.95" customHeight="1">
      <c r="A30" s="164">
        <v>25</v>
      </c>
      <c r="B30" s="159" t="s">
        <v>131</v>
      </c>
      <c r="C30" s="164">
        <v>2013</v>
      </c>
      <c r="D30" s="134">
        <v>1325.51</v>
      </c>
    </row>
    <row r="31" spans="1:4" s="114" customFormat="1" ht="12.95" customHeight="1">
      <c r="A31" s="164">
        <v>26</v>
      </c>
      <c r="B31" s="159" t="s">
        <v>132</v>
      </c>
      <c r="C31" s="164">
        <v>2013</v>
      </c>
      <c r="D31" s="134">
        <v>300.01</v>
      </c>
    </row>
    <row r="32" spans="1:4" s="114" customFormat="1" ht="12.95" customHeight="1">
      <c r="A32" s="164">
        <v>27</v>
      </c>
      <c r="B32" s="159" t="s">
        <v>133</v>
      </c>
      <c r="C32" s="164">
        <v>2015</v>
      </c>
      <c r="D32" s="134">
        <v>940</v>
      </c>
    </row>
    <row r="33" spans="1:4" s="114" customFormat="1" ht="12.95" customHeight="1">
      <c r="A33" s="164">
        <v>28</v>
      </c>
      <c r="B33" s="159" t="s">
        <v>410</v>
      </c>
      <c r="C33" s="164">
        <v>2015</v>
      </c>
      <c r="D33" s="134">
        <v>439</v>
      </c>
    </row>
    <row r="34" spans="1:4" s="114" customFormat="1" ht="12.95" customHeight="1">
      <c r="A34" s="164">
        <v>29</v>
      </c>
      <c r="B34" s="159" t="s">
        <v>410</v>
      </c>
      <c r="C34" s="164">
        <v>2015</v>
      </c>
      <c r="D34" s="134">
        <v>439</v>
      </c>
    </row>
    <row r="35" spans="1:4" s="114" customFormat="1" ht="12.95" customHeight="1">
      <c r="A35" s="164">
        <v>30</v>
      </c>
      <c r="B35" s="159" t="s">
        <v>134</v>
      </c>
      <c r="C35" s="164">
        <v>2015</v>
      </c>
      <c r="D35" s="134">
        <v>439</v>
      </c>
    </row>
    <row r="36" spans="1:4" s="114" customFormat="1" ht="12.95" customHeight="1">
      <c r="A36" s="164">
        <v>31</v>
      </c>
      <c r="B36" s="159" t="s">
        <v>411</v>
      </c>
      <c r="C36" s="164">
        <v>2015</v>
      </c>
      <c r="D36" s="134">
        <v>1170</v>
      </c>
    </row>
    <row r="37" spans="1:4" s="114" customFormat="1" ht="12.95" customHeight="1">
      <c r="A37" s="164">
        <v>32</v>
      </c>
      <c r="B37" s="159" t="s">
        <v>135</v>
      </c>
      <c r="C37" s="164">
        <v>2015</v>
      </c>
      <c r="D37" s="134">
        <v>2525.19</v>
      </c>
    </row>
    <row r="38" spans="1:4" s="114" customFormat="1" ht="12.95" customHeight="1">
      <c r="A38" s="164">
        <v>33</v>
      </c>
      <c r="B38" s="159" t="s">
        <v>136</v>
      </c>
      <c r="C38" s="164">
        <v>2015</v>
      </c>
      <c r="D38" s="134">
        <v>5141.3999999999996</v>
      </c>
    </row>
    <row r="39" spans="1:4" s="114" customFormat="1" ht="12.95" customHeight="1">
      <c r="A39" s="164">
        <v>34</v>
      </c>
      <c r="B39" s="159" t="s">
        <v>137</v>
      </c>
      <c r="C39" s="164">
        <v>2015</v>
      </c>
      <c r="D39" s="134">
        <v>3680.16</v>
      </c>
    </row>
    <row r="40" spans="1:4" s="114" customFormat="1" ht="12.95" customHeight="1">
      <c r="A40" s="164">
        <v>35</v>
      </c>
      <c r="B40" s="159" t="s">
        <v>138</v>
      </c>
      <c r="C40" s="164">
        <v>2015</v>
      </c>
      <c r="D40" s="134">
        <v>445.26</v>
      </c>
    </row>
    <row r="41" spans="1:4" s="114" customFormat="1" ht="12.95" customHeight="1">
      <c r="A41" s="164">
        <v>36</v>
      </c>
      <c r="B41" s="159" t="s">
        <v>139</v>
      </c>
      <c r="C41" s="164">
        <v>2015</v>
      </c>
      <c r="D41" s="134">
        <v>81.180000000000007</v>
      </c>
    </row>
    <row r="42" spans="1:4" s="114" customFormat="1" ht="12.95" customHeight="1">
      <c r="A42" s="164">
        <v>37</v>
      </c>
      <c r="B42" s="159" t="s">
        <v>140</v>
      </c>
      <c r="C42" s="164">
        <v>2015</v>
      </c>
      <c r="D42" s="134">
        <v>31.98</v>
      </c>
    </row>
    <row r="43" spans="1:4" s="114" customFormat="1" ht="12.95" customHeight="1">
      <c r="A43" s="164">
        <v>38</v>
      </c>
      <c r="B43" s="159" t="s">
        <v>141</v>
      </c>
      <c r="C43" s="164">
        <v>2015</v>
      </c>
      <c r="D43" s="134">
        <v>339.48</v>
      </c>
    </row>
    <row r="44" spans="1:4" s="114" customFormat="1" ht="12.95" customHeight="1">
      <c r="A44" s="164">
        <v>39</v>
      </c>
      <c r="B44" s="159" t="s">
        <v>142</v>
      </c>
      <c r="C44" s="164">
        <v>2015</v>
      </c>
      <c r="D44" s="134">
        <v>137.76</v>
      </c>
    </row>
    <row r="45" spans="1:4" s="114" customFormat="1" ht="12.95" customHeight="1">
      <c r="A45" s="164">
        <v>40</v>
      </c>
      <c r="B45" s="159" t="s">
        <v>143</v>
      </c>
      <c r="C45" s="164">
        <v>2015</v>
      </c>
      <c r="D45" s="134">
        <v>152.52000000000001</v>
      </c>
    </row>
    <row r="46" spans="1:4" s="114" customFormat="1" ht="12.95" customHeight="1">
      <c r="A46" s="164">
        <v>41</v>
      </c>
      <c r="B46" s="159" t="s">
        <v>144</v>
      </c>
      <c r="C46" s="164">
        <v>2015</v>
      </c>
      <c r="D46" s="134">
        <v>143.41999999999999</v>
      </c>
    </row>
    <row r="47" spans="1:4" s="114" customFormat="1" ht="12.95" customHeight="1">
      <c r="A47" s="164">
        <v>42</v>
      </c>
      <c r="B47" s="159" t="s">
        <v>145</v>
      </c>
      <c r="C47" s="164">
        <v>2015</v>
      </c>
      <c r="D47" s="134">
        <v>10966.68</v>
      </c>
    </row>
    <row r="48" spans="1:4" s="114" customFormat="1" ht="12.95" customHeight="1">
      <c r="A48" s="164">
        <v>43</v>
      </c>
      <c r="B48" s="159" t="s">
        <v>146</v>
      </c>
      <c r="C48" s="164">
        <v>2015</v>
      </c>
      <c r="D48" s="134">
        <v>1193.0999999999999</v>
      </c>
    </row>
    <row r="49" spans="1:5" s="114" customFormat="1" ht="12.95" customHeight="1">
      <c r="A49" s="164">
        <v>44</v>
      </c>
      <c r="B49" s="159" t="s">
        <v>147</v>
      </c>
      <c r="C49" s="164">
        <v>2015</v>
      </c>
      <c r="D49" s="134">
        <v>1902.81</v>
      </c>
    </row>
    <row r="50" spans="1:5" s="114" customFormat="1" ht="12.95" customHeight="1">
      <c r="A50" s="164">
        <v>45</v>
      </c>
      <c r="B50" s="159" t="s">
        <v>148</v>
      </c>
      <c r="C50" s="164">
        <v>2015</v>
      </c>
      <c r="D50" s="134">
        <v>7452.57</v>
      </c>
    </row>
    <row r="51" spans="1:5" s="114" customFormat="1" ht="12.95" customHeight="1">
      <c r="A51" s="164">
        <v>46</v>
      </c>
      <c r="B51" s="159" t="s">
        <v>149</v>
      </c>
      <c r="C51" s="164">
        <v>2015</v>
      </c>
      <c r="D51" s="134">
        <v>2751.51</v>
      </c>
    </row>
    <row r="52" spans="1:5" s="114" customFormat="1" ht="12.95" customHeight="1">
      <c r="A52" s="164">
        <v>47</v>
      </c>
      <c r="B52" s="159" t="s">
        <v>150</v>
      </c>
      <c r="C52" s="164">
        <v>2015</v>
      </c>
      <c r="D52" s="134">
        <v>781.05</v>
      </c>
    </row>
    <row r="53" spans="1:5" s="114" customFormat="1" ht="12.95" customHeight="1">
      <c r="A53" s="164">
        <v>48</v>
      </c>
      <c r="B53" s="159" t="s">
        <v>151</v>
      </c>
      <c r="C53" s="164">
        <v>2015</v>
      </c>
      <c r="D53" s="134">
        <v>7597.71</v>
      </c>
    </row>
    <row r="54" spans="1:5" s="114" customFormat="1" ht="12.95" customHeight="1">
      <c r="A54" s="164">
        <v>49</v>
      </c>
      <c r="B54" s="159" t="s">
        <v>152</v>
      </c>
      <c r="C54" s="164">
        <v>2015</v>
      </c>
      <c r="D54" s="134">
        <v>7276.68</v>
      </c>
    </row>
    <row r="55" spans="1:5" s="114" customFormat="1" ht="12.95" customHeight="1">
      <c r="A55" s="164">
        <v>50</v>
      </c>
      <c r="B55" s="159" t="s">
        <v>153</v>
      </c>
      <c r="C55" s="164">
        <v>2015</v>
      </c>
      <c r="D55" s="134">
        <v>163.59</v>
      </c>
    </row>
    <row r="56" spans="1:5" s="114" customFormat="1" ht="12.95" customHeight="1">
      <c r="A56" s="164">
        <v>51</v>
      </c>
      <c r="B56" s="159" t="s">
        <v>154</v>
      </c>
      <c r="C56" s="164">
        <v>2015</v>
      </c>
      <c r="D56" s="134">
        <v>4011.03</v>
      </c>
    </row>
    <row r="57" spans="1:5" s="114" customFormat="1" ht="12.95" customHeight="1">
      <c r="A57" s="164">
        <v>52</v>
      </c>
      <c r="B57" s="159" t="s">
        <v>155</v>
      </c>
      <c r="C57" s="164">
        <v>2015</v>
      </c>
      <c r="D57" s="134">
        <v>2600</v>
      </c>
    </row>
    <row r="58" spans="1:5" s="114" customFormat="1" ht="12.95" customHeight="1">
      <c r="A58" s="164">
        <v>53</v>
      </c>
      <c r="B58" s="159" t="s">
        <v>156</v>
      </c>
      <c r="C58" s="164">
        <v>2016</v>
      </c>
      <c r="D58" s="134">
        <v>3321</v>
      </c>
    </row>
    <row r="59" spans="1:5" s="78" customFormat="1" ht="14.25">
      <c r="A59" s="214" t="s">
        <v>17</v>
      </c>
      <c r="B59" s="214"/>
      <c r="C59" s="214"/>
      <c r="D59" s="137">
        <f>SUM(D6:D58)</f>
        <v>150588.09999999995</v>
      </c>
      <c r="E59" s="77"/>
    </row>
    <row r="60" spans="1:5">
      <c r="A60" s="213" t="s">
        <v>157</v>
      </c>
      <c r="B60" s="213"/>
      <c r="C60" s="213"/>
      <c r="D60" s="213"/>
    </row>
    <row r="61" spans="1:5">
      <c r="A61" s="132">
        <v>1</v>
      </c>
      <c r="B61" s="109" t="s">
        <v>232</v>
      </c>
      <c r="C61" s="132">
        <v>2012</v>
      </c>
      <c r="D61" s="122">
        <v>16732.919999999998</v>
      </c>
    </row>
    <row r="62" spans="1:5">
      <c r="A62" s="132">
        <v>2</v>
      </c>
      <c r="B62" s="109" t="s">
        <v>229</v>
      </c>
      <c r="C62" s="132">
        <v>2014</v>
      </c>
      <c r="D62" s="122">
        <v>15596</v>
      </c>
    </row>
    <row r="63" spans="1:5">
      <c r="A63" s="132">
        <v>3</v>
      </c>
      <c r="B63" s="109" t="s">
        <v>230</v>
      </c>
      <c r="C63" s="132">
        <v>2014</v>
      </c>
      <c r="D63" s="122">
        <v>8999.9</v>
      </c>
    </row>
    <row r="64" spans="1:5">
      <c r="A64" s="132">
        <v>4</v>
      </c>
      <c r="B64" s="109" t="s">
        <v>231</v>
      </c>
      <c r="C64" s="132">
        <v>2016</v>
      </c>
      <c r="D64" s="122">
        <v>2017.2</v>
      </c>
    </row>
    <row r="65" spans="1:5">
      <c r="A65" s="132">
        <v>5</v>
      </c>
      <c r="B65" s="109" t="s">
        <v>232</v>
      </c>
      <c r="C65" s="132">
        <v>2013</v>
      </c>
      <c r="D65" s="122">
        <v>3498</v>
      </c>
    </row>
    <row r="66" spans="1:5">
      <c r="A66" s="132">
        <v>6</v>
      </c>
      <c r="B66" s="109" t="s">
        <v>232</v>
      </c>
      <c r="C66" s="83">
        <v>2013</v>
      </c>
      <c r="D66" s="123">
        <v>3493.2</v>
      </c>
    </row>
    <row r="67" spans="1:5" s="78" customFormat="1" ht="14.25">
      <c r="A67" s="212" t="s">
        <v>17</v>
      </c>
      <c r="B67" s="212"/>
      <c r="C67" s="212"/>
      <c r="D67" s="136">
        <f>SUM(D61:D66)</f>
        <v>50337.219999999994</v>
      </c>
      <c r="E67" s="77"/>
    </row>
    <row r="68" spans="1:5">
      <c r="A68" s="213" t="s">
        <v>158</v>
      </c>
      <c r="B68" s="213"/>
      <c r="C68" s="213"/>
      <c r="D68" s="213"/>
    </row>
    <row r="69" spans="1:5" s="114" customFormat="1">
      <c r="A69" s="165">
        <v>1</v>
      </c>
      <c r="B69" s="160" t="s">
        <v>238</v>
      </c>
      <c r="C69" s="165">
        <v>2012</v>
      </c>
      <c r="D69" s="166">
        <v>4292.7</v>
      </c>
    </row>
    <row r="70" spans="1:5" s="114" customFormat="1">
      <c r="A70" s="164">
        <v>2</v>
      </c>
      <c r="B70" s="159" t="s">
        <v>239</v>
      </c>
      <c r="C70" s="164">
        <v>2012</v>
      </c>
      <c r="D70" s="134">
        <v>3499.35</v>
      </c>
    </row>
    <row r="71" spans="1:5" s="114" customFormat="1">
      <c r="A71" s="164">
        <v>3</v>
      </c>
      <c r="B71" s="159" t="s">
        <v>240</v>
      </c>
      <c r="C71" s="164">
        <v>2012</v>
      </c>
      <c r="D71" s="134">
        <v>2380</v>
      </c>
    </row>
    <row r="72" spans="1:5" s="114" customFormat="1">
      <c r="A72" s="164">
        <v>4</v>
      </c>
      <c r="B72" s="159" t="s">
        <v>241</v>
      </c>
      <c r="C72" s="164">
        <v>2013</v>
      </c>
      <c r="D72" s="134">
        <v>3490</v>
      </c>
    </row>
    <row r="73" spans="1:5" s="114" customFormat="1">
      <c r="A73" s="164">
        <v>5</v>
      </c>
      <c r="B73" s="159" t="s">
        <v>242</v>
      </c>
      <c r="C73" s="164">
        <v>2013</v>
      </c>
      <c r="D73" s="134">
        <v>398.52</v>
      </c>
    </row>
    <row r="74" spans="1:5" s="114" customFormat="1">
      <c r="A74" s="164">
        <v>6</v>
      </c>
      <c r="B74" s="159" t="s">
        <v>243</v>
      </c>
      <c r="C74" s="164">
        <v>2014</v>
      </c>
      <c r="D74" s="134">
        <v>919</v>
      </c>
    </row>
    <row r="75" spans="1:5" s="114" customFormat="1">
      <c r="A75" s="164">
        <v>7</v>
      </c>
      <c r="B75" s="159" t="s">
        <v>243</v>
      </c>
      <c r="C75" s="164">
        <v>2014</v>
      </c>
      <c r="D75" s="134">
        <v>919</v>
      </c>
    </row>
    <row r="76" spans="1:5" s="114" customFormat="1">
      <c r="A76" s="164">
        <v>8</v>
      </c>
      <c r="B76" s="159" t="s">
        <v>244</v>
      </c>
      <c r="C76" s="164">
        <v>2014</v>
      </c>
      <c r="D76" s="134">
        <v>2987.5</v>
      </c>
    </row>
    <row r="77" spans="1:5" s="114" customFormat="1">
      <c r="A77" s="164">
        <v>9</v>
      </c>
      <c r="B77" s="159" t="s">
        <v>245</v>
      </c>
      <c r="C77" s="164">
        <v>2014</v>
      </c>
      <c r="D77" s="134">
        <v>1689</v>
      </c>
    </row>
    <row r="78" spans="1:5" s="114" customFormat="1">
      <c r="A78" s="164">
        <v>10</v>
      </c>
      <c r="B78" s="159" t="s">
        <v>245</v>
      </c>
      <c r="C78" s="164">
        <v>2014</v>
      </c>
      <c r="D78" s="134">
        <v>1689</v>
      </c>
    </row>
    <row r="79" spans="1:5" s="114" customFormat="1">
      <c r="A79" s="164">
        <v>11</v>
      </c>
      <c r="B79" s="159" t="s">
        <v>246</v>
      </c>
      <c r="C79" s="164">
        <v>2015</v>
      </c>
      <c r="D79" s="134">
        <v>1399</v>
      </c>
    </row>
    <row r="80" spans="1:5" s="114" customFormat="1">
      <c r="A80" s="164">
        <v>12</v>
      </c>
      <c r="B80" s="159" t="s">
        <v>247</v>
      </c>
      <c r="C80" s="164">
        <v>2015</v>
      </c>
      <c r="D80" s="134">
        <v>7798</v>
      </c>
    </row>
    <row r="81" spans="1:5" s="114" customFormat="1">
      <c r="A81" s="164">
        <v>13</v>
      </c>
      <c r="B81" s="159" t="s">
        <v>247</v>
      </c>
      <c r="C81" s="164">
        <v>2015</v>
      </c>
      <c r="D81" s="134">
        <v>7798</v>
      </c>
    </row>
    <row r="82" spans="1:5" s="78" customFormat="1" ht="14.25">
      <c r="A82" s="212" t="s">
        <v>17</v>
      </c>
      <c r="B82" s="212"/>
      <c r="C82" s="212"/>
      <c r="D82" s="136">
        <f>SUM(D69:D81)</f>
        <v>39259.07</v>
      </c>
      <c r="E82" s="77"/>
    </row>
    <row r="83" spans="1:5">
      <c r="A83" s="213" t="s">
        <v>159</v>
      </c>
      <c r="B83" s="213"/>
      <c r="C83" s="213"/>
      <c r="D83" s="213"/>
    </row>
    <row r="84" spans="1:5">
      <c r="A84" s="116">
        <v>1</v>
      </c>
      <c r="B84" s="82" t="s">
        <v>237</v>
      </c>
      <c r="C84" s="83"/>
      <c r="D84" s="123"/>
    </row>
    <row r="85" spans="1:5" s="78" customFormat="1" ht="14.25">
      <c r="A85" s="212" t="s">
        <v>17</v>
      </c>
      <c r="B85" s="212"/>
      <c r="C85" s="212"/>
      <c r="D85" s="136">
        <v>0</v>
      </c>
      <c r="E85" s="77"/>
    </row>
    <row r="86" spans="1:5">
      <c r="A86" s="213" t="s">
        <v>160</v>
      </c>
      <c r="B86" s="213"/>
      <c r="C86" s="213"/>
      <c r="D86" s="213"/>
    </row>
    <row r="87" spans="1:5">
      <c r="A87" s="116">
        <v>1</v>
      </c>
      <c r="B87" s="82" t="s">
        <v>237</v>
      </c>
      <c r="C87" s="83"/>
      <c r="D87" s="123"/>
    </row>
    <row r="88" spans="1:5" s="78" customFormat="1" ht="14.25">
      <c r="A88" s="212" t="s">
        <v>17</v>
      </c>
      <c r="B88" s="212"/>
      <c r="C88" s="212"/>
      <c r="D88" s="136">
        <v>0</v>
      </c>
      <c r="E88" s="77"/>
    </row>
    <row r="89" spans="1:5">
      <c r="A89" s="213" t="s">
        <v>161</v>
      </c>
      <c r="B89" s="213"/>
      <c r="C89" s="213"/>
      <c r="D89" s="213"/>
    </row>
    <row r="90" spans="1:5">
      <c r="A90" s="116">
        <v>1</v>
      </c>
      <c r="B90" s="82" t="s">
        <v>237</v>
      </c>
      <c r="C90" s="83" t="s">
        <v>49</v>
      </c>
      <c r="D90" s="123" t="s">
        <v>49</v>
      </c>
    </row>
    <row r="91" spans="1:5" s="78" customFormat="1" ht="14.25">
      <c r="A91" s="212" t="s">
        <v>17</v>
      </c>
      <c r="B91" s="212"/>
      <c r="C91" s="212"/>
      <c r="D91" s="243">
        <v>0</v>
      </c>
      <c r="E91" s="77"/>
    </row>
    <row r="92" spans="1:5">
      <c r="A92" s="244" t="s">
        <v>162</v>
      </c>
      <c r="B92" s="244"/>
      <c r="C92" s="244"/>
      <c r="D92" s="244"/>
    </row>
    <row r="93" spans="1:5">
      <c r="A93" s="116">
        <v>1</v>
      </c>
      <c r="B93" s="161" t="s">
        <v>223</v>
      </c>
      <c r="C93" s="164">
        <v>2012</v>
      </c>
      <c r="D93" s="134">
        <v>385</v>
      </c>
    </row>
    <row r="94" spans="1:5">
      <c r="A94" s="116">
        <v>2</v>
      </c>
      <c r="B94" s="161" t="s">
        <v>224</v>
      </c>
      <c r="C94" s="164">
        <v>2013</v>
      </c>
      <c r="D94" s="134">
        <v>359</v>
      </c>
    </row>
    <row r="95" spans="1:5">
      <c r="A95" s="116">
        <v>3</v>
      </c>
      <c r="B95" s="161" t="s">
        <v>225</v>
      </c>
      <c r="C95" s="164">
        <v>2012</v>
      </c>
      <c r="D95" s="134">
        <v>386</v>
      </c>
    </row>
    <row r="96" spans="1:5">
      <c r="A96" s="116">
        <v>4</v>
      </c>
      <c r="B96" s="161" t="s">
        <v>226</v>
      </c>
      <c r="C96" s="164">
        <v>2012</v>
      </c>
      <c r="D96" s="134">
        <v>395</v>
      </c>
    </row>
    <row r="97" spans="1:5">
      <c r="A97" s="116">
        <v>5</v>
      </c>
      <c r="B97" s="161" t="s">
        <v>227</v>
      </c>
      <c r="C97" s="164">
        <v>2013</v>
      </c>
      <c r="D97" s="134">
        <v>2900</v>
      </c>
    </row>
    <row r="98" spans="1:5" s="78" customFormat="1" ht="14.25">
      <c r="A98" s="212" t="s">
        <v>17</v>
      </c>
      <c r="B98" s="212"/>
      <c r="C98" s="212"/>
      <c r="D98" s="136">
        <f>SUM(D93:D97)</f>
        <v>4425</v>
      </c>
      <c r="E98" s="77"/>
    </row>
    <row r="101" spans="1:5">
      <c r="D101" s="126" t="s">
        <v>54</v>
      </c>
    </row>
    <row r="103" spans="1:5" ht="25.5">
      <c r="A103" s="60" t="s">
        <v>0</v>
      </c>
      <c r="B103" s="80" t="s">
        <v>3</v>
      </c>
      <c r="C103" s="60" t="s">
        <v>4</v>
      </c>
      <c r="D103" s="128" t="s">
        <v>2</v>
      </c>
      <c r="E103" s="37"/>
    </row>
    <row r="104" spans="1:5">
      <c r="A104" s="213" t="s">
        <v>47</v>
      </c>
      <c r="B104" s="213"/>
      <c r="C104" s="213"/>
      <c r="D104" s="213"/>
      <c r="E104" s="38"/>
    </row>
    <row r="105" spans="1:5" s="114" customFormat="1">
      <c r="A105" s="164">
        <v>1</v>
      </c>
      <c r="B105" s="159" t="s">
        <v>163</v>
      </c>
      <c r="C105" s="164">
        <v>2012</v>
      </c>
      <c r="D105" s="134">
        <v>2200</v>
      </c>
    </row>
    <row r="106" spans="1:5" s="114" customFormat="1">
      <c r="A106" s="164">
        <v>2</v>
      </c>
      <c r="B106" s="159" t="s">
        <v>164</v>
      </c>
      <c r="C106" s="164">
        <v>2012</v>
      </c>
      <c r="D106" s="134">
        <v>2748</v>
      </c>
    </row>
    <row r="107" spans="1:5" s="114" customFormat="1">
      <c r="A107" s="164">
        <v>3</v>
      </c>
      <c r="B107" s="159" t="s">
        <v>165</v>
      </c>
      <c r="C107" s="164">
        <v>2013</v>
      </c>
      <c r="D107" s="134">
        <v>3100</v>
      </c>
    </row>
    <row r="108" spans="1:5" s="114" customFormat="1">
      <c r="A108" s="164">
        <v>4</v>
      </c>
      <c r="B108" s="159" t="s">
        <v>166</v>
      </c>
      <c r="C108" s="164">
        <v>2013</v>
      </c>
      <c r="D108" s="134">
        <v>2550</v>
      </c>
    </row>
    <row r="109" spans="1:5" s="114" customFormat="1">
      <c r="A109" s="164">
        <v>5</v>
      </c>
      <c r="B109" s="159" t="s">
        <v>167</v>
      </c>
      <c r="C109" s="164">
        <v>2014</v>
      </c>
      <c r="D109" s="134">
        <v>2131.1</v>
      </c>
    </row>
    <row r="110" spans="1:5" s="114" customFormat="1">
      <c r="A110" s="164">
        <v>6</v>
      </c>
      <c r="B110" s="159" t="s">
        <v>168</v>
      </c>
      <c r="C110" s="164">
        <v>2015</v>
      </c>
      <c r="D110" s="134">
        <v>2731.83</v>
      </c>
    </row>
    <row r="111" spans="1:5" s="78" customFormat="1" ht="14.25">
      <c r="A111" s="214" t="s">
        <v>17</v>
      </c>
      <c r="B111" s="214"/>
      <c r="C111" s="214"/>
      <c r="D111" s="137">
        <f>SUM(D105:D110)</f>
        <v>15460.93</v>
      </c>
      <c r="E111" s="77"/>
    </row>
    <row r="112" spans="1:5">
      <c r="A112" s="213" t="s">
        <v>157</v>
      </c>
      <c r="B112" s="213"/>
      <c r="C112" s="213"/>
      <c r="D112" s="213"/>
    </row>
    <row r="113" spans="1:5">
      <c r="A113" s="132">
        <v>1</v>
      </c>
      <c r="B113" s="109" t="s">
        <v>233</v>
      </c>
      <c r="C113" s="132">
        <v>2013</v>
      </c>
      <c r="D113" s="122">
        <v>2458.7199999999998</v>
      </c>
    </row>
    <row r="114" spans="1:5" s="78" customFormat="1" ht="14.25">
      <c r="A114" s="132">
        <v>2</v>
      </c>
      <c r="B114" s="109" t="s">
        <v>234</v>
      </c>
      <c r="C114" s="132">
        <v>2013</v>
      </c>
      <c r="D114" s="122">
        <v>3309</v>
      </c>
      <c r="E114" s="77"/>
    </row>
    <row r="115" spans="1:5">
      <c r="A115" s="116">
        <v>3</v>
      </c>
      <c r="B115" s="124" t="s">
        <v>233</v>
      </c>
      <c r="C115" s="83">
        <v>2013</v>
      </c>
      <c r="D115" s="130">
        <v>2425.56</v>
      </c>
    </row>
    <row r="116" spans="1:5" ht="14.25">
      <c r="A116" s="212" t="s">
        <v>17</v>
      </c>
      <c r="B116" s="212"/>
      <c r="C116" s="212"/>
      <c r="D116" s="136">
        <f>SUM(D113:D115)</f>
        <v>8193.2799999999988</v>
      </c>
    </row>
    <row r="117" spans="1:5">
      <c r="A117" s="213" t="s">
        <v>158</v>
      </c>
      <c r="B117" s="213"/>
      <c r="C117" s="213"/>
      <c r="D117" s="213"/>
    </row>
    <row r="118" spans="1:5" s="114" customFormat="1">
      <c r="A118" s="165">
        <v>1</v>
      </c>
      <c r="B118" s="160" t="s">
        <v>248</v>
      </c>
      <c r="C118" s="165">
        <v>2012</v>
      </c>
      <c r="D118" s="166">
        <v>3082.29</v>
      </c>
    </row>
    <row r="119" spans="1:5" s="114" customFormat="1">
      <c r="A119" s="164">
        <v>2</v>
      </c>
      <c r="B119" s="159" t="s">
        <v>249</v>
      </c>
      <c r="C119" s="164">
        <v>2012</v>
      </c>
      <c r="D119" s="134">
        <v>2496.15</v>
      </c>
    </row>
    <row r="120" spans="1:5" s="114" customFormat="1">
      <c r="A120" s="164">
        <v>3</v>
      </c>
      <c r="B120" s="159" t="s">
        <v>250</v>
      </c>
      <c r="C120" s="164">
        <v>2012</v>
      </c>
      <c r="D120" s="134">
        <v>2043.76</v>
      </c>
    </row>
    <row r="121" spans="1:5" s="114" customFormat="1">
      <c r="A121" s="164">
        <v>4</v>
      </c>
      <c r="B121" s="159" t="s">
        <v>251</v>
      </c>
      <c r="C121" s="164">
        <v>2012</v>
      </c>
      <c r="D121" s="134">
        <v>2420.52</v>
      </c>
    </row>
    <row r="122" spans="1:5" s="114" customFormat="1">
      <c r="A122" s="164">
        <v>5</v>
      </c>
      <c r="B122" s="159" t="s">
        <v>252</v>
      </c>
      <c r="C122" s="164">
        <v>2013</v>
      </c>
      <c r="D122" s="134">
        <v>1320</v>
      </c>
    </row>
    <row r="123" spans="1:5" s="114" customFormat="1">
      <c r="A123" s="164">
        <v>6</v>
      </c>
      <c r="B123" s="159" t="s">
        <v>233</v>
      </c>
      <c r="C123" s="164">
        <v>2013</v>
      </c>
      <c r="D123" s="134">
        <v>3365.28</v>
      </c>
    </row>
    <row r="124" spans="1:5" s="114" customFormat="1">
      <c r="A124" s="164">
        <v>7</v>
      </c>
      <c r="B124" s="159" t="s">
        <v>233</v>
      </c>
      <c r="C124" s="164">
        <v>2013</v>
      </c>
      <c r="D124" s="134">
        <v>3365.28</v>
      </c>
    </row>
    <row r="125" spans="1:5" s="114" customFormat="1">
      <c r="A125" s="164">
        <v>8</v>
      </c>
      <c r="B125" s="159" t="s">
        <v>233</v>
      </c>
      <c r="C125" s="164">
        <v>2013</v>
      </c>
      <c r="D125" s="134">
        <v>3365.28</v>
      </c>
    </row>
    <row r="126" spans="1:5" s="114" customFormat="1">
      <c r="A126" s="164">
        <v>9</v>
      </c>
      <c r="B126" s="162" t="s">
        <v>253</v>
      </c>
      <c r="C126" s="164">
        <v>2013</v>
      </c>
      <c r="D126" s="134">
        <v>1992.6</v>
      </c>
    </row>
    <row r="127" spans="1:5" s="114" customFormat="1">
      <c r="A127" s="164">
        <v>10</v>
      </c>
      <c r="B127" s="93" t="s">
        <v>253</v>
      </c>
      <c r="C127" s="167">
        <v>2013</v>
      </c>
      <c r="D127" s="134">
        <v>1992.6</v>
      </c>
    </row>
    <row r="128" spans="1:5" s="114" customFormat="1">
      <c r="A128" s="164">
        <v>11</v>
      </c>
      <c r="B128" s="93" t="s">
        <v>254</v>
      </c>
      <c r="C128" s="167">
        <v>2013</v>
      </c>
      <c r="D128" s="134">
        <v>1550</v>
      </c>
    </row>
    <row r="129" spans="1:4" s="114" customFormat="1">
      <c r="A129" s="164">
        <v>12</v>
      </c>
      <c r="B129" s="93" t="s">
        <v>255</v>
      </c>
      <c r="C129" s="167">
        <v>2013</v>
      </c>
      <c r="D129" s="134">
        <v>350</v>
      </c>
    </row>
    <row r="130" spans="1:4" s="114" customFormat="1">
      <c r="A130" s="164">
        <v>13</v>
      </c>
      <c r="B130" s="93" t="s">
        <v>256</v>
      </c>
      <c r="C130" s="167">
        <v>2013</v>
      </c>
      <c r="D130" s="134">
        <v>1672.8</v>
      </c>
    </row>
    <row r="131" spans="1:4" s="114" customFormat="1">
      <c r="A131" s="164">
        <v>14</v>
      </c>
      <c r="B131" s="93" t="s">
        <v>256</v>
      </c>
      <c r="C131" s="167">
        <v>2013</v>
      </c>
      <c r="D131" s="134">
        <v>1672.8</v>
      </c>
    </row>
    <row r="132" spans="1:4" s="114" customFormat="1">
      <c r="A132" s="164">
        <v>15</v>
      </c>
      <c r="B132" s="93" t="s">
        <v>233</v>
      </c>
      <c r="C132" s="167">
        <v>2013</v>
      </c>
      <c r="D132" s="134">
        <v>2511.66</v>
      </c>
    </row>
    <row r="133" spans="1:4" s="114" customFormat="1">
      <c r="A133" s="164">
        <v>16</v>
      </c>
      <c r="B133" s="93" t="s">
        <v>257</v>
      </c>
      <c r="C133" s="167">
        <v>2014</v>
      </c>
      <c r="D133" s="134">
        <v>2488</v>
      </c>
    </row>
    <row r="134" spans="1:4" s="114" customFormat="1">
      <c r="A134" s="164">
        <v>17</v>
      </c>
      <c r="B134" s="93" t="s">
        <v>257</v>
      </c>
      <c r="C134" s="167">
        <v>2014</v>
      </c>
      <c r="D134" s="134">
        <v>2488</v>
      </c>
    </row>
    <row r="135" spans="1:4" s="114" customFormat="1">
      <c r="A135" s="164">
        <v>18</v>
      </c>
      <c r="B135" s="93" t="s">
        <v>258</v>
      </c>
      <c r="C135" s="167">
        <v>2014</v>
      </c>
      <c r="D135" s="134">
        <v>859</v>
      </c>
    </row>
    <row r="136" spans="1:4" s="114" customFormat="1">
      <c r="A136" s="164">
        <v>19</v>
      </c>
      <c r="B136" s="93" t="s">
        <v>258</v>
      </c>
      <c r="C136" s="167">
        <v>2014</v>
      </c>
      <c r="D136" s="134">
        <v>859</v>
      </c>
    </row>
    <row r="137" spans="1:4" s="114" customFormat="1">
      <c r="A137" s="164">
        <v>20</v>
      </c>
      <c r="B137" s="93" t="s">
        <v>259</v>
      </c>
      <c r="C137" s="167">
        <v>2014</v>
      </c>
      <c r="D137" s="134">
        <v>1358</v>
      </c>
    </row>
    <row r="138" spans="1:4" s="114" customFormat="1">
      <c r="A138" s="164">
        <v>21</v>
      </c>
      <c r="B138" s="93" t="s">
        <v>259</v>
      </c>
      <c r="C138" s="167">
        <v>2014</v>
      </c>
      <c r="D138" s="134">
        <v>1359</v>
      </c>
    </row>
    <row r="139" spans="1:4" s="114" customFormat="1">
      <c r="A139" s="164">
        <v>22</v>
      </c>
      <c r="B139" s="93" t="s">
        <v>260</v>
      </c>
      <c r="C139" s="167">
        <v>2014</v>
      </c>
      <c r="D139" s="134">
        <v>759</v>
      </c>
    </row>
    <row r="140" spans="1:4" s="114" customFormat="1">
      <c r="A140" s="164">
        <v>23</v>
      </c>
      <c r="B140" s="93" t="s">
        <v>261</v>
      </c>
      <c r="C140" s="167">
        <v>2014</v>
      </c>
      <c r="D140" s="134">
        <v>1099</v>
      </c>
    </row>
    <row r="141" spans="1:4" s="114" customFormat="1">
      <c r="A141" s="164">
        <v>24</v>
      </c>
      <c r="B141" s="93" t="s">
        <v>262</v>
      </c>
      <c r="C141" s="167">
        <v>2014</v>
      </c>
      <c r="D141" s="134">
        <v>2089</v>
      </c>
    </row>
    <row r="142" spans="1:4" s="114" customFormat="1">
      <c r="A142" s="164">
        <v>25</v>
      </c>
      <c r="B142" s="93" t="s">
        <v>263</v>
      </c>
      <c r="C142" s="167">
        <v>2015</v>
      </c>
      <c r="D142" s="134">
        <v>699</v>
      </c>
    </row>
    <row r="143" spans="1:4" s="114" customFormat="1">
      <c r="A143" s="164">
        <v>26</v>
      </c>
      <c r="B143" s="93" t="s">
        <v>264</v>
      </c>
      <c r="C143" s="167">
        <v>2015</v>
      </c>
      <c r="D143" s="134">
        <v>820</v>
      </c>
    </row>
    <row r="144" spans="1:4" s="114" customFormat="1">
      <c r="A144" s="164">
        <v>27</v>
      </c>
      <c r="B144" s="163" t="s">
        <v>265</v>
      </c>
      <c r="C144" s="164">
        <v>2016</v>
      </c>
      <c r="D144" s="168">
        <v>670</v>
      </c>
    </row>
    <row r="145" spans="1:5" s="78" customFormat="1" ht="14.25">
      <c r="A145" s="212" t="s">
        <v>17</v>
      </c>
      <c r="B145" s="212"/>
      <c r="C145" s="212"/>
      <c r="D145" s="136">
        <f>SUM(D118:D144)</f>
        <v>48748.02</v>
      </c>
      <c r="E145" s="77"/>
    </row>
    <row r="146" spans="1:5">
      <c r="A146" s="213" t="s">
        <v>159</v>
      </c>
      <c r="B146" s="213"/>
      <c r="C146" s="213"/>
      <c r="D146" s="213"/>
    </row>
    <row r="147" spans="1:5">
      <c r="A147" s="116">
        <v>1</v>
      </c>
      <c r="B147" s="82" t="s">
        <v>237</v>
      </c>
      <c r="C147" s="83"/>
      <c r="D147" s="123"/>
    </row>
    <row r="148" spans="1:5" s="78" customFormat="1" ht="14.25">
      <c r="A148" s="212" t="s">
        <v>17</v>
      </c>
      <c r="B148" s="212"/>
      <c r="C148" s="212"/>
      <c r="D148" s="136">
        <v>0</v>
      </c>
      <c r="E148" s="77"/>
    </row>
    <row r="149" spans="1:5">
      <c r="A149" s="213" t="s">
        <v>160</v>
      </c>
      <c r="B149" s="213"/>
      <c r="C149" s="213"/>
      <c r="D149" s="213"/>
    </row>
    <row r="150" spans="1:5">
      <c r="A150" s="116">
        <v>1</v>
      </c>
      <c r="B150" s="82" t="s">
        <v>237</v>
      </c>
      <c r="C150" s="83"/>
      <c r="D150" s="123"/>
    </row>
    <row r="151" spans="1:5" s="78" customFormat="1" ht="14.25">
      <c r="A151" s="212" t="s">
        <v>17</v>
      </c>
      <c r="B151" s="212"/>
      <c r="C151" s="212"/>
      <c r="D151" s="136">
        <v>0</v>
      </c>
      <c r="E151" s="77"/>
    </row>
    <row r="152" spans="1:5">
      <c r="A152" s="213" t="s">
        <v>161</v>
      </c>
      <c r="B152" s="213"/>
      <c r="C152" s="213"/>
      <c r="D152" s="213"/>
    </row>
    <row r="153" spans="1:5">
      <c r="A153" s="116">
        <v>1</v>
      </c>
      <c r="B153" s="82" t="s">
        <v>237</v>
      </c>
      <c r="C153" s="83"/>
      <c r="D153" s="123"/>
    </row>
    <row r="154" spans="1:5" s="78" customFormat="1" ht="14.25">
      <c r="A154" s="212" t="s">
        <v>17</v>
      </c>
      <c r="B154" s="212"/>
      <c r="C154" s="212"/>
      <c r="D154" s="136">
        <v>0</v>
      </c>
      <c r="E154" s="77"/>
    </row>
    <row r="155" spans="1:5">
      <c r="A155" s="213" t="s">
        <v>162</v>
      </c>
      <c r="B155" s="213"/>
      <c r="C155" s="213"/>
      <c r="D155" s="213"/>
    </row>
    <row r="156" spans="1:5" s="114" customFormat="1">
      <c r="A156" s="164">
        <v>1</v>
      </c>
      <c r="B156" s="159" t="s">
        <v>228</v>
      </c>
      <c r="C156" s="164">
        <v>2012</v>
      </c>
      <c r="D156" s="134">
        <v>2593</v>
      </c>
      <c r="E156" s="185"/>
    </row>
    <row r="157" spans="1:5" s="78" customFormat="1" ht="14.25">
      <c r="A157" s="212" t="s">
        <v>17</v>
      </c>
      <c r="B157" s="212"/>
      <c r="C157" s="212"/>
      <c r="D157" s="136">
        <f>D156</f>
        <v>2593</v>
      </c>
      <c r="E157" s="77"/>
    </row>
  </sheetData>
  <mergeCells count="28">
    <mergeCell ref="A155:D155"/>
    <mergeCell ref="A98:C98"/>
    <mergeCell ref="A157:C157"/>
    <mergeCell ref="A148:C148"/>
    <mergeCell ref="A149:D149"/>
    <mergeCell ref="A151:C151"/>
    <mergeCell ref="A152:D152"/>
    <mergeCell ref="A154:C154"/>
    <mergeCell ref="A112:D112"/>
    <mergeCell ref="A116:C116"/>
    <mergeCell ref="A117:D117"/>
    <mergeCell ref="A145:C145"/>
    <mergeCell ref="A146:D146"/>
    <mergeCell ref="A91:C91"/>
    <mergeCell ref="A92:D92"/>
    <mergeCell ref="A104:D104"/>
    <mergeCell ref="A111:C111"/>
    <mergeCell ref="A5:D5"/>
    <mergeCell ref="A59:C59"/>
    <mergeCell ref="A60:D60"/>
    <mergeCell ref="A67:C67"/>
    <mergeCell ref="A68:D68"/>
    <mergeCell ref="A82:C82"/>
    <mergeCell ref="A83:D83"/>
    <mergeCell ref="A85:C85"/>
    <mergeCell ref="A86:D86"/>
    <mergeCell ref="A88:C88"/>
    <mergeCell ref="A89:D89"/>
  </mergeCells>
  <phoneticPr fontId="0" type="noConversion"/>
  <printOptions horizontalCentered="1"/>
  <pageMargins left="0.78740157480314965" right="0.39370078740157483" top="0.31496062992125984" bottom="0.23622047244094491" header="0.51181102362204722" footer="0.51181102362204722"/>
  <pageSetup paperSize="9" scale="90" fitToHeight="3" orientation="portrait" r:id="rId1"/>
  <headerFooter alignWithMargins="0"/>
  <rowBreaks count="2" manualBreakCount="2">
    <brk id="59" max="4" man="1"/>
    <brk id="11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IW37"/>
  <sheetViews>
    <sheetView showWhiteSpace="0" view="pageBreakPreview" topLeftCell="A25" zoomScale="90" zoomScaleSheetLayoutView="90" workbookViewId="0">
      <selection activeCell="D33" sqref="D33"/>
    </sheetView>
  </sheetViews>
  <sheetFormatPr defaultRowHeight="12.75"/>
  <cols>
    <col min="1" max="1" width="4" style="6" customWidth="1"/>
    <col min="2" max="2" width="4.5703125" style="6" customWidth="1"/>
    <col min="3" max="3" width="15.140625" style="6" customWidth="1"/>
    <col min="4" max="4" width="17.140625" style="8" customWidth="1"/>
    <col min="5" max="5" width="17.140625" style="7" customWidth="1"/>
    <col min="6" max="6" width="22.28515625" style="6" customWidth="1"/>
    <col min="7" max="7" width="13.7109375" style="8" customWidth="1"/>
    <col min="8" max="8" width="17.42578125" style="6" customWidth="1"/>
    <col min="9" max="9" width="11.140625" style="6" customWidth="1"/>
    <col min="10" max="10" width="12.5703125" style="6" customWidth="1"/>
    <col min="11" max="11" width="13.140625" style="6" customWidth="1"/>
    <col min="12" max="12" width="12" style="6" customWidth="1"/>
    <col min="13" max="13" width="12.42578125" style="6" customWidth="1"/>
    <col min="14" max="16" width="10" style="6" customWidth="1"/>
    <col min="17" max="17" width="14.28515625" style="72" customWidth="1"/>
    <col min="18" max="18" width="11.5703125" style="6" customWidth="1"/>
    <col min="19" max="20" width="11.7109375" style="6" customWidth="1"/>
    <col min="21" max="21" width="12.140625" style="6" customWidth="1"/>
    <col min="22" max="23" width="10.5703125" style="6" bestFit="1" customWidth="1"/>
    <col min="24" max="16384" width="9.140625" style="6"/>
  </cols>
  <sheetData>
    <row r="1" spans="2:257" s="2" customFormat="1" ht="14.25">
      <c r="B1" s="1"/>
      <c r="C1" s="1"/>
      <c r="D1" s="4"/>
      <c r="E1" s="3"/>
      <c r="G1" s="4"/>
      <c r="Q1" s="72"/>
      <c r="U1" s="50" t="s">
        <v>25</v>
      </c>
    </row>
    <row r="2" spans="2:257" s="2" customFormat="1" ht="14.25">
      <c r="B2" s="1"/>
      <c r="C2" s="1"/>
      <c r="D2" s="4"/>
      <c r="E2" s="3"/>
      <c r="G2" s="4"/>
      <c r="Q2" s="72"/>
      <c r="U2" s="50" t="s">
        <v>42</v>
      </c>
    </row>
    <row r="3" spans="2:257" s="2" customFormat="1">
      <c r="B3" s="1"/>
      <c r="C3" s="1"/>
      <c r="D3" s="4"/>
      <c r="E3" s="3"/>
      <c r="G3" s="4"/>
      <c r="Q3" s="72"/>
    </row>
    <row r="4" spans="2:257" s="2" customFormat="1">
      <c r="B4" s="222" t="s">
        <v>14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2:257" s="2" customFormat="1" ht="12.75" customHeight="1">
      <c r="B5" s="215" t="s">
        <v>5</v>
      </c>
      <c r="C5" s="218" t="s">
        <v>378</v>
      </c>
      <c r="D5" s="215" t="s">
        <v>6</v>
      </c>
      <c r="E5" s="215" t="s">
        <v>21</v>
      </c>
      <c r="F5" s="215" t="s">
        <v>7</v>
      </c>
      <c r="G5" s="215" t="s">
        <v>8</v>
      </c>
      <c r="H5" s="215" t="s">
        <v>23</v>
      </c>
      <c r="I5" s="215" t="s">
        <v>9</v>
      </c>
      <c r="J5" s="215" t="s">
        <v>31</v>
      </c>
      <c r="K5" s="215" t="s">
        <v>32</v>
      </c>
      <c r="L5" s="215" t="s">
        <v>52</v>
      </c>
      <c r="M5" s="215" t="s">
        <v>51</v>
      </c>
      <c r="N5" s="215" t="s">
        <v>22</v>
      </c>
      <c r="O5" s="218" t="s">
        <v>294</v>
      </c>
      <c r="P5" s="218" t="s">
        <v>220</v>
      </c>
      <c r="Q5" s="216" t="s">
        <v>269</v>
      </c>
      <c r="R5" s="215" t="s">
        <v>29</v>
      </c>
      <c r="S5" s="215"/>
      <c r="T5" s="215" t="s">
        <v>30</v>
      </c>
      <c r="U5" s="215"/>
    </row>
    <row r="6" spans="2:257" s="2" customFormat="1" ht="20.25" customHeight="1">
      <c r="B6" s="215"/>
      <c r="C6" s="219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9"/>
      <c r="P6" s="219"/>
      <c r="Q6" s="216"/>
      <c r="R6" s="215"/>
      <c r="S6" s="215"/>
      <c r="T6" s="215"/>
      <c r="U6" s="215"/>
      <c r="V6" s="5"/>
    </row>
    <row r="7" spans="2:257" s="2" customFormat="1" ht="25.5" customHeight="1">
      <c r="B7" s="215"/>
      <c r="C7" s="220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20"/>
      <c r="P7" s="220"/>
      <c r="Q7" s="216"/>
      <c r="R7" s="52" t="s">
        <v>11</v>
      </c>
      <c r="S7" s="52" t="s">
        <v>12</v>
      </c>
      <c r="T7" s="52" t="s">
        <v>11</v>
      </c>
      <c r="U7" s="52" t="s">
        <v>12</v>
      </c>
      <c r="V7" s="5"/>
    </row>
    <row r="8" spans="2:257" s="2" customFormat="1" ht="30" customHeight="1">
      <c r="B8" s="217" t="s">
        <v>266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5"/>
    </row>
    <row r="9" spans="2:257" s="33" customFormat="1" ht="30" customHeight="1">
      <c r="B9" s="35">
        <v>1</v>
      </c>
      <c r="C9" s="118" t="s">
        <v>336</v>
      </c>
      <c r="D9" s="113" t="s">
        <v>169</v>
      </c>
      <c r="E9" s="113" t="s">
        <v>170</v>
      </c>
      <c r="F9" s="113" t="s">
        <v>171</v>
      </c>
      <c r="G9" s="235" t="s">
        <v>172</v>
      </c>
      <c r="H9" s="177" t="s">
        <v>279</v>
      </c>
      <c r="I9" s="158"/>
      <c r="J9" s="144"/>
      <c r="K9" s="146"/>
      <c r="L9" s="146"/>
      <c r="M9" s="146"/>
      <c r="N9" s="146"/>
      <c r="O9" s="146"/>
      <c r="P9" s="146"/>
      <c r="Q9" s="73"/>
      <c r="R9" s="147" t="s">
        <v>356</v>
      </c>
      <c r="S9" s="147" t="s">
        <v>357</v>
      </c>
      <c r="T9" s="117"/>
      <c r="U9" s="117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</row>
    <row r="10" spans="2:257" s="33" customFormat="1" ht="38.25">
      <c r="B10" s="35">
        <v>2</v>
      </c>
      <c r="C10" s="182" t="s">
        <v>186</v>
      </c>
      <c r="D10" s="115" t="s">
        <v>50</v>
      </c>
      <c r="E10" s="120" t="s">
        <v>384</v>
      </c>
      <c r="F10" s="115">
        <v>20034</v>
      </c>
      <c r="G10" s="183" t="s">
        <v>173</v>
      </c>
      <c r="H10" s="193" t="s">
        <v>386</v>
      </c>
      <c r="I10" s="197">
        <v>11100</v>
      </c>
      <c r="J10" s="145"/>
      <c r="K10" s="146" t="s">
        <v>389</v>
      </c>
      <c r="L10" s="146">
        <v>5910</v>
      </c>
      <c r="M10" s="146">
        <v>4</v>
      </c>
      <c r="N10" s="146">
        <v>1990</v>
      </c>
      <c r="O10" s="146"/>
      <c r="P10" s="146"/>
      <c r="Q10" s="171"/>
      <c r="R10" s="148" t="s">
        <v>358</v>
      </c>
      <c r="S10" s="148" t="s">
        <v>359</v>
      </c>
      <c r="T10" s="118"/>
      <c r="U10" s="118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</row>
    <row r="11" spans="2:257" s="33" customFormat="1" ht="38.25">
      <c r="B11" s="35">
        <v>3</v>
      </c>
      <c r="C11" s="118" t="s">
        <v>336</v>
      </c>
      <c r="D11" s="182" t="s">
        <v>391</v>
      </c>
      <c r="E11" s="182" t="s">
        <v>392</v>
      </c>
      <c r="F11" s="115">
        <v>11437</v>
      </c>
      <c r="G11" s="183" t="s">
        <v>174</v>
      </c>
      <c r="H11" s="193" t="s">
        <v>386</v>
      </c>
      <c r="I11" s="194">
        <v>6830</v>
      </c>
      <c r="J11" s="145"/>
      <c r="K11" s="146" t="s">
        <v>393</v>
      </c>
      <c r="L11" s="146">
        <v>2500</v>
      </c>
      <c r="M11" s="146">
        <v>6</v>
      </c>
      <c r="N11" s="146">
        <v>1988</v>
      </c>
      <c r="O11" s="146"/>
      <c r="P11" s="146"/>
      <c r="Q11" s="171"/>
      <c r="R11" s="148" t="s">
        <v>360</v>
      </c>
      <c r="S11" s="148" t="s">
        <v>361</v>
      </c>
      <c r="T11" s="118"/>
      <c r="U11" s="118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</row>
    <row r="12" spans="2:257" s="33" customFormat="1" ht="30" customHeight="1">
      <c r="B12" s="35">
        <v>4</v>
      </c>
      <c r="C12" s="115" t="s">
        <v>187</v>
      </c>
      <c r="D12" s="115" t="s">
        <v>175</v>
      </c>
      <c r="E12" s="118" t="s">
        <v>333</v>
      </c>
      <c r="F12" s="118" t="s">
        <v>334</v>
      </c>
      <c r="G12" s="183" t="s">
        <v>176</v>
      </c>
      <c r="H12" s="193" t="s">
        <v>279</v>
      </c>
      <c r="I12" s="194">
        <v>2496</v>
      </c>
      <c r="J12" s="145"/>
      <c r="K12" s="146" t="s">
        <v>335</v>
      </c>
      <c r="L12" s="146">
        <v>335</v>
      </c>
      <c r="M12" s="146">
        <v>9</v>
      </c>
      <c r="N12" s="146"/>
      <c r="O12" s="146"/>
      <c r="P12" s="146"/>
      <c r="Q12" s="171"/>
      <c r="R12" s="148" t="s">
        <v>363</v>
      </c>
      <c r="S12" s="148" t="s">
        <v>362</v>
      </c>
      <c r="T12" s="118"/>
      <c r="U12" s="118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</row>
    <row r="13" spans="2:257" s="33" customFormat="1" ht="38.25">
      <c r="B13" s="35">
        <v>5</v>
      </c>
      <c r="C13" s="236" t="s">
        <v>187</v>
      </c>
      <c r="D13" s="182" t="s">
        <v>291</v>
      </c>
      <c r="E13" s="182" t="s">
        <v>329</v>
      </c>
      <c r="F13" s="118" t="s">
        <v>330</v>
      </c>
      <c r="G13" s="195" t="s">
        <v>331</v>
      </c>
      <c r="H13" s="193" t="s">
        <v>279</v>
      </c>
      <c r="I13" s="194">
        <v>2495</v>
      </c>
      <c r="J13" s="145"/>
      <c r="K13" s="146" t="s">
        <v>332</v>
      </c>
      <c r="L13" s="146"/>
      <c r="M13" s="146">
        <v>7</v>
      </c>
      <c r="N13" s="146">
        <v>1997</v>
      </c>
      <c r="O13" s="146"/>
      <c r="P13" s="146"/>
      <c r="Q13" s="198" t="s">
        <v>400</v>
      </c>
      <c r="R13" s="187" t="s">
        <v>380</v>
      </c>
      <c r="S13" s="187" t="s">
        <v>381</v>
      </c>
      <c r="T13" s="188" t="s">
        <v>376</v>
      </c>
      <c r="U13" s="188" t="s">
        <v>377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</row>
    <row r="14" spans="2:257" s="33" customFormat="1" ht="38.25">
      <c r="B14" s="35">
        <v>6</v>
      </c>
      <c r="C14" s="118" t="s">
        <v>188</v>
      </c>
      <c r="D14" s="182" t="s">
        <v>391</v>
      </c>
      <c r="E14" s="182" t="s">
        <v>394</v>
      </c>
      <c r="F14" s="115">
        <v>44153</v>
      </c>
      <c r="G14" s="183" t="s">
        <v>177</v>
      </c>
      <c r="H14" s="193" t="s">
        <v>386</v>
      </c>
      <c r="I14" s="194">
        <v>6842</v>
      </c>
      <c r="J14" s="145"/>
      <c r="K14" s="146" t="s">
        <v>395</v>
      </c>
      <c r="L14" s="146"/>
      <c r="M14" s="146">
        <v>6</v>
      </c>
      <c r="N14" s="146">
        <v>1984</v>
      </c>
      <c r="O14" s="146"/>
      <c r="P14" s="146"/>
      <c r="Q14" s="171"/>
      <c r="R14" s="148" t="s">
        <v>364</v>
      </c>
      <c r="S14" s="148" t="s">
        <v>365</v>
      </c>
      <c r="T14" s="118"/>
      <c r="U14" s="118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</row>
    <row r="15" spans="2:257" s="33" customFormat="1" ht="51">
      <c r="B15" s="35">
        <v>7</v>
      </c>
      <c r="C15" s="115" t="s">
        <v>189</v>
      </c>
      <c r="D15" s="182" t="s">
        <v>390</v>
      </c>
      <c r="E15" s="182" t="s">
        <v>385</v>
      </c>
      <c r="F15" s="118" t="s">
        <v>337</v>
      </c>
      <c r="G15" s="183" t="s">
        <v>178</v>
      </c>
      <c r="H15" s="193" t="s">
        <v>387</v>
      </c>
      <c r="I15" s="194">
        <v>2402</v>
      </c>
      <c r="J15" s="145"/>
      <c r="K15" s="146" t="s">
        <v>388</v>
      </c>
      <c r="L15" s="146"/>
      <c r="M15" s="146">
        <v>6</v>
      </c>
      <c r="N15" s="146">
        <v>2003</v>
      </c>
      <c r="O15" s="146"/>
      <c r="P15" s="146"/>
      <c r="Q15" s="171" t="s">
        <v>398</v>
      </c>
      <c r="R15" s="148" t="s">
        <v>372</v>
      </c>
      <c r="S15" s="148" t="s">
        <v>373</v>
      </c>
      <c r="T15" s="148" t="s">
        <v>396</v>
      </c>
      <c r="U15" s="148" t="s">
        <v>397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</row>
    <row r="16" spans="2:257" ht="38.25">
      <c r="B16" s="35">
        <v>8</v>
      </c>
      <c r="C16" s="115" t="s">
        <v>190</v>
      </c>
      <c r="D16" s="115" t="s">
        <v>179</v>
      </c>
      <c r="E16" s="182" t="s">
        <v>180</v>
      </c>
      <c r="F16" s="115" t="s">
        <v>181</v>
      </c>
      <c r="G16" s="183" t="s">
        <v>182</v>
      </c>
      <c r="H16" s="193" t="s">
        <v>279</v>
      </c>
      <c r="I16" s="102"/>
      <c r="J16" s="145"/>
      <c r="K16" s="146"/>
      <c r="L16" s="146"/>
      <c r="M16" s="146"/>
      <c r="N16" s="146"/>
      <c r="O16" s="146"/>
      <c r="P16" s="146"/>
      <c r="Q16" s="171" t="s">
        <v>399</v>
      </c>
      <c r="R16" s="148" t="s">
        <v>369</v>
      </c>
      <c r="S16" s="148" t="s">
        <v>368</v>
      </c>
      <c r="T16" s="148" t="s">
        <v>369</v>
      </c>
      <c r="U16" s="148" t="s">
        <v>368</v>
      </c>
    </row>
    <row r="17" spans="1:21" ht="30" customHeight="1">
      <c r="B17" s="35">
        <v>9</v>
      </c>
      <c r="C17" s="115" t="s">
        <v>191</v>
      </c>
      <c r="D17" s="115" t="s">
        <v>183</v>
      </c>
      <c r="E17" s="118" t="s">
        <v>221</v>
      </c>
      <c r="F17" s="115" t="s">
        <v>184</v>
      </c>
      <c r="G17" s="183" t="s">
        <v>185</v>
      </c>
      <c r="H17" s="193" t="s">
        <v>279</v>
      </c>
      <c r="I17" s="102">
        <v>2664</v>
      </c>
      <c r="J17" s="145"/>
      <c r="K17" s="146"/>
      <c r="L17" s="146"/>
      <c r="M17" s="146"/>
      <c r="N17" s="146">
        <v>2000</v>
      </c>
      <c r="O17" s="146"/>
      <c r="P17" s="146"/>
      <c r="Q17" s="85"/>
      <c r="R17" s="148" t="s">
        <v>366</v>
      </c>
      <c r="S17" s="148" t="s">
        <v>367</v>
      </c>
      <c r="T17" s="118"/>
      <c r="U17" s="118"/>
    </row>
    <row r="18" spans="1:21" ht="38.25">
      <c r="B18" s="35">
        <v>10</v>
      </c>
      <c r="C18" s="35" t="s">
        <v>379</v>
      </c>
      <c r="D18" s="150" t="s">
        <v>215</v>
      </c>
      <c r="E18" s="150" t="s">
        <v>216</v>
      </c>
      <c r="F18" s="150" t="s">
        <v>217</v>
      </c>
      <c r="G18" s="150" t="s">
        <v>218</v>
      </c>
      <c r="H18" s="150" t="s">
        <v>219</v>
      </c>
      <c r="I18" s="151"/>
      <c r="J18" s="152"/>
      <c r="K18" s="153"/>
      <c r="L18" s="153"/>
      <c r="M18" s="153"/>
      <c r="N18" s="153"/>
      <c r="O18" s="153"/>
      <c r="P18" s="153" t="s">
        <v>103</v>
      </c>
      <c r="Q18" s="196" t="s">
        <v>412</v>
      </c>
      <c r="R18" s="154" t="s">
        <v>370</v>
      </c>
      <c r="S18" s="154" t="s">
        <v>371</v>
      </c>
      <c r="T18" s="154" t="s">
        <v>370</v>
      </c>
      <c r="U18" s="154" t="s">
        <v>371</v>
      </c>
    </row>
    <row r="19" spans="1:21" ht="30" customHeight="1">
      <c r="B19" s="223" t="s">
        <v>157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</row>
    <row r="20" spans="1:21" ht="30" customHeight="1">
      <c r="B20" s="224" t="s">
        <v>237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6"/>
    </row>
    <row r="21" spans="1:21" ht="30" customHeight="1">
      <c r="A21" s="65"/>
      <c r="B21" s="223" t="s">
        <v>267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</row>
    <row r="22" spans="1:21" s="48" customFormat="1" ht="30" customHeight="1">
      <c r="A22" s="149"/>
      <c r="B22" s="224" t="s">
        <v>237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6"/>
    </row>
    <row r="23" spans="1:21" ht="30" customHeight="1">
      <c r="A23" s="221"/>
      <c r="B23" s="223" t="s">
        <v>159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</row>
    <row r="24" spans="1:21" s="48" customFormat="1" ht="30" customHeight="1">
      <c r="A24" s="221"/>
      <c r="B24" s="224" t="s">
        <v>237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</row>
    <row r="25" spans="1:21" ht="30" customHeight="1">
      <c r="A25" s="221"/>
      <c r="B25" s="223" t="s">
        <v>160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</row>
    <row r="26" spans="1:21" s="48" customFormat="1" ht="30" customHeight="1">
      <c r="A26" s="221"/>
      <c r="B26" s="224" t="s">
        <v>237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6"/>
    </row>
    <row r="27" spans="1:21" ht="30" customHeight="1">
      <c r="A27" s="221"/>
      <c r="B27" s="223" t="s">
        <v>161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</row>
    <row r="28" spans="1:21" s="48" customFormat="1" ht="38.25">
      <c r="A28" s="221"/>
      <c r="B28" s="54">
        <v>1</v>
      </c>
      <c r="C28" s="54" t="s">
        <v>290</v>
      </c>
      <c r="D28" s="57" t="s">
        <v>291</v>
      </c>
      <c r="E28" s="53" t="s">
        <v>318</v>
      </c>
      <c r="F28" s="54" t="s">
        <v>292</v>
      </c>
      <c r="G28" s="57" t="s">
        <v>293</v>
      </c>
      <c r="H28" s="146" t="s">
        <v>219</v>
      </c>
      <c r="I28" s="54">
        <v>1896</v>
      </c>
      <c r="J28" s="54"/>
      <c r="K28" s="54" t="s">
        <v>319</v>
      </c>
      <c r="L28" s="54">
        <v>965</v>
      </c>
      <c r="M28" s="54">
        <v>3</v>
      </c>
      <c r="N28" s="54">
        <v>1999</v>
      </c>
      <c r="O28" s="53" t="s">
        <v>382</v>
      </c>
      <c r="P28" s="54"/>
      <c r="Q28" s="53" t="s">
        <v>313</v>
      </c>
      <c r="R28" s="146" t="s">
        <v>338</v>
      </c>
      <c r="S28" s="146" t="s">
        <v>339</v>
      </c>
      <c r="T28" s="53" t="s">
        <v>340</v>
      </c>
      <c r="U28" s="146" t="s">
        <v>341</v>
      </c>
    </row>
    <row r="29" spans="1:21" s="48" customFormat="1" ht="38.25">
      <c r="A29" s="221"/>
      <c r="B29" s="54">
        <v>2</v>
      </c>
      <c r="C29" s="54" t="s">
        <v>290</v>
      </c>
      <c r="D29" s="57" t="s">
        <v>295</v>
      </c>
      <c r="E29" s="54" t="s">
        <v>321</v>
      </c>
      <c r="F29" s="54" t="s">
        <v>297</v>
      </c>
      <c r="G29" s="57" t="s">
        <v>296</v>
      </c>
      <c r="H29" s="53" t="s">
        <v>320</v>
      </c>
      <c r="I29" s="54">
        <v>4400</v>
      </c>
      <c r="J29" s="54"/>
      <c r="K29" s="54" t="s">
        <v>302</v>
      </c>
      <c r="L29" s="54"/>
      <c r="M29" s="54">
        <v>1</v>
      </c>
      <c r="N29" s="54">
        <v>2010</v>
      </c>
      <c r="O29" s="54"/>
      <c r="P29" s="54"/>
      <c r="Q29" s="53" t="s">
        <v>314</v>
      </c>
      <c r="R29" s="53" t="s">
        <v>418</v>
      </c>
      <c r="S29" s="53" t="s">
        <v>419</v>
      </c>
      <c r="T29" s="53" t="s">
        <v>418</v>
      </c>
      <c r="U29" s="53" t="s">
        <v>419</v>
      </c>
    </row>
    <row r="30" spans="1:21" s="48" customFormat="1" ht="38.25">
      <c r="A30" s="221"/>
      <c r="B30" s="54">
        <v>3</v>
      </c>
      <c r="C30" s="54" t="s">
        <v>290</v>
      </c>
      <c r="D30" s="57" t="s">
        <v>298</v>
      </c>
      <c r="E30" s="54" t="s">
        <v>299</v>
      </c>
      <c r="F30" s="54" t="s">
        <v>300</v>
      </c>
      <c r="G30" s="57" t="s">
        <v>301</v>
      </c>
      <c r="H30" s="53" t="s">
        <v>322</v>
      </c>
      <c r="I30" s="54"/>
      <c r="J30" s="54"/>
      <c r="K30" s="54" t="s">
        <v>302</v>
      </c>
      <c r="L30" s="54">
        <v>6000</v>
      </c>
      <c r="M30" s="54"/>
      <c r="N30" s="54">
        <v>2011</v>
      </c>
      <c r="O30" s="54"/>
      <c r="P30" s="54"/>
      <c r="Q30" s="54"/>
      <c r="R30" s="53" t="s">
        <v>342</v>
      </c>
      <c r="S30" s="53" t="s">
        <v>343</v>
      </c>
      <c r="T30" s="54"/>
      <c r="U30" s="54"/>
    </row>
    <row r="31" spans="1:21" s="48" customFormat="1" ht="38.25">
      <c r="A31" s="221"/>
      <c r="B31" s="54">
        <v>4</v>
      </c>
      <c r="C31" s="54" t="s">
        <v>290</v>
      </c>
      <c r="D31" s="57" t="s">
        <v>304</v>
      </c>
      <c r="E31" s="54" t="s">
        <v>305</v>
      </c>
      <c r="F31" s="54" t="s">
        <v>306</v>
      </c>
      <c r="G31" s="57" t="s">
        <v>307</v>
      </c>
      <c r="H31" s="146" t="s">
        <v>327</v>
      </c>
      <c r="I31" s="54"/>
      <c r="J31" s="54">
        <v>4500</v>
      </c>
      <c r="K31" s="54"/>
      <c r="L31" s="54"/>
      <c r="M31" s="54"/>
      <c r="N31" s="54">
        <v>2007</v>
      </c>
      <c r="O31" s="54"/>
      <c r="P31" s="54"/>
      <c r="Q31" s="53" t="s">
        <v>383</v>
      </c>
      <c r="R31" s="53" t="s">
        <v>344</v>
      </c>
      <c r="S31" s="53" t="s">
        <v>345</v>
      </c>
      <c r="T31" s="53" t="s">
        <v>344</v>
      </c>
      <c r="U31" s="53" t="s">
        <v>345</v>
      </c>
    </row>
    <row r="32" spans="1:21" s="48" customFormat="1" ht="51">
      <c r="A32" s="221"/>
      <c r="B32" s="54">
        <v>5</v>
      </c>
      <c r="C32" s="54" t="s">
        <v>290</v>
      </c>
      <c r="D32" s="57" t="s">
        <v>308</v>
      </c>
      <c r="E32" s="54" t="s">
        <v>309</v>
      </c>
      <c r="F32" s="54" t="s">
        <v>310</v>
      </c>
      <c r="G32" s="57" t="s">
        <v>311</v>
      </c>
      <c r="H32" s="53" t="s">
        <v>325</v>
      </c>
      <c r="I32" s="54"/>
      <c r="J32" s="54"/>
      <c r="K32" s="54" t="s">
        <v>324</v>
      </c>
      <c r="L32" s="54">
        <v>4300</v>
      </c>
      <c r="M32" s="54"/>
      <c r="N32" s="54">
        <v>2009</v>
      </c>
      <c r="O32" s="54"/>
      <c r="P32" s="54"/>
      <c r="Q32" s="54"/>
      <c r="R32" s="53" t="s">
        <v>346</v>
      </c>
      <c r="S32" s="53" t="s">
        <v>347</v>
      </c>
      <c r="T32" s="54"/>
      <c r="U32" s="54"/>
    </row>
    <row r="33" spans="1:21" s="48" customFormat="1" ht="38.25">
      <c r="A33" s="221"/>
      <c r="B33" s="54">
        <v>6</v>
      </c>
      <c r="C33" s="54" t="s">
        <v>290</v>
      </c>
      <c r="D33" s="57" t="s">
        <v>298</v>
      </c>
      <c r="E33" s="54" t="s">
        <v>316</v>
      </c>
      <c r="F33" s="54" t="s">
        <v>317</v>
      </c>
      <c r="G33" s="181" t="s">
        <v>312</v>
      </c>
      <c r="H33" s="53" t="s">
        <v>322</v>
      </c>
      <c r="I33" s="54"/>
      <c r="J33" s="54"/>
      <c r="K33" s="54" t="s">
        <v>323</v>
      </c>
      <c r="L33" s="54">
        <v>4000</v>
      </c>
      <c r="M33" s="54"/>
      <c r="N33" s="54">
        <v>2005</v>
      </c>
      <c r="O33" s="54"/>
      <c r="P33" s="54"/>
      <c r="Q33" s="54"/>
      <c r="R33" s="53" t="s">
        <v>348</v>
      </c>
      <c r="S33" s="53" t="s">
        <v>349</v>
      </c>
      <c r="T33" s="54"/>
      <c r="U33" s="54"/>
    </row>
    <row r="34" spans="1:21" s="48" customFormat="1" ht="38.25">
      <c r="A34" s="221"/>
      <c r="B34" s="54">
        <v>7</v>
      </c>
      <c r="C34" s="54" t="s">
        <v>290</v>
      </c>
      <c r="D34" s="57" t="s">
        <v>303</v>
      </c>
      <c r="E34" s="54"/>
      <c r="F34" s="54">
        <v>14979</v>
      </c>
      <c r="G34" s="181" t="s">
        <v>420</v>
      </c>
      <c r="H34" s="53" t="s">
        <v>326</v>
      </c>
      <c r="I34" s="54">
        <v>3860</v>
      </c>
      <c r="J34" s="54"/>
      <c r="K34" s="54"/>
      <c r="L34" s="54"/>
      <c r="M34" s="54"/>
      <c r="N34" s="54">
        <v>1996</v>
      </c>
      <c r="O34" s="54"/>
      <c r="P34" s="54"/>
      <c r="Q34" s="54"/>
      <c r="R34" s="53" t="s">
        <v>350</v>
      </c>
      <c r="S34" s="53" t="s">
        <v>351</v>
      </c>
      <c r="T34" s="54"/>
      <c r="U34" s="54"/>
    </row>
    <row r="35" spans="1:21" ht="30" customHeight="1">
      <c r="A35" s="221"/>
      <c r="B35" s="223" t="s">
        <v>162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</row>
    <row r="36" spans="1:21" ht="30" customHeight="1">
      <c r="A36" s="84"/>
      <c r="B36" s="227" t="s">
        <v>237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</row>
    <row r="37" spans="1:21">
      <c r="A37" s="84"/>
    </row>
  </sheetData>
  <mergeCells count="32">
    <mergeCell ref="B20:U20"/>
    <mergeCell ref="B22:U22"/>
    <mergeCell ref="B24:U24"/>
    <mergeCell ref="B26:U26"/>
    <mergeCell ref="B36:U36"/>
    <mergeCell ref="B23:U23"/>
    <mergeCell ref="B25:U25"/>
    <mergeCell ref="B27:U27"/>
    <mergeCell ref="B35:U35"/>
    <mergeCell ref="A23:A35"/>
    <mergeCell ref="B4:U4"/>
    <mergeCell ref="M5:M7"/>
    <mergeCell ref="N5:N7"/>
    <mergeCell ref="R5:S6"/>
    <mergeCell ref="T5:U6"/>
    <mergeCell ref="D5:D7"/>
    <mergeCell ref="K5:K7"/>
    <mergeCell ref="I5:I7"/>
    <mergeCell ref="B5:B7"/>
    <mergeCell ref="J5:J7"/>
    <mergeCell ref="L5:L7"/>
    <mergeCell ref="F5:F7"/>
    <mergeCell ref="P5:P7"/>
    <mergeCell ref="B19:U19"/>
    <mergeCell ref="B21:U21"/>
    <mergeCell ref="E5:E7"/>
    <mergeCell ref="G5:G7"/>
    <mergeCell ref="H5:H7"/>
    <mergeCell ref="Q5:Q7"/>
    <mergeCell ref="B8:U8"/>
    <mergeCell ref="C5:C7"/>
    <mergeCell ref="O5:O7"/>
  </mergeCells>
  <phoneticPr fontId="0" type="noConversion"/>
  <pageMargins left="0.23622047244094491" right="0.31496062992125984" top="0.94488188976377963" bottom="0.55118110236220474" header="0.31496062992125984" footer="0.31496062992125984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47"/>
  <sheetViews>
    <sheetView showWhiteSpace="0" view="pageBreakPreview" zoomScaleSheetLayoutView="100" workbookViewId="0">
      <selection activeCell="D8" sqref="D8"/>
    </sheetView>
  </sheetViews>
  <sheetFormatPr defaultRowHeight="12.75"/>
  <cols>
    <col min="1" max="2" width="14.28515625" style="9" customWidth="1"/>
    <col min="3" max="3" width="16" style="10" customWidth="1"/>
    <col min="4" max="4" width="38.7109375" style="15" customWidth="1"/>
    <col min="5" max="5" width="7.85546875" style="15" customWidth="1"/>
    <col min="6" max="16384" width="9.140625" style="9"/>
  </cols>
  <sheetData>
    <row r="1" spans="1:9">
      <c r="D1" s="51" t="s">
        <v>40</v>
      </c>
      <c r="E1" s="11"/>
    </row>
    <row r="2" spans="1:9">
      <c r="D2" s="51" t="s">
        <v>43</v>
      </c>
      <c r="E2" s="11"/>
    </row>
    <row r="3" spans="1:9">
      <c r="A3" s="12"/>
      <c r="B3" s="12"/>
      <c r="C3" s="13"/>
      <c r="D3" s="14"/>
      <c r="E3" s="14"/>
      <c r="F3" s="12"/>
      <c r="G3" s="12"/>
      <c r="H3" s="12"/>
      <c r="I3" s="12"/>
    </row>
    <row r="4" spans="1:9" ht="21.75" customHeight="1">
      <c r="A4" s="229" t="s">
        <v>28</v>
      </c>
      <c r="B4" s="230"/>
      <c r="C4" s="230"/>
      <c r="D4" s="231"/>
      <c r="E4" s="21"/>
      <c r="F4" s="12"/>
      <c r="G4" s="12"/>
      <c r="H4" s="12"/>
      <c r="I4" s="12"/>
    </row>
    <row r="5" spans="1:9" ht="38.25">
      <c r="A5" s="25" t="s">
        <v>10</v>
      </c>
      <c r="B5" s="25" t="s">
        <v>15</v>
      </c>
      <c r="C5" s="24" t="s">
        <v>16</v>
      </c>
      <c r="D5" s="25" t="s">
        <v>24</v>
      </c>
      <c r="E5" s="22"/>
      <c r="F5" s="12"/>
      <c r="G5" s="12"/>
      <c r="H5" s="12"/>
      <c r="I5" s="12"/>
    </row>
    <row r="6" spans="1:9" ht="60.75" customHeight="1">
      <c r="A6" s="23">
        <v>2016</v>
      </c>
      <c r="B6" s="31" t="s">
        <v>49</v>
      </c>
      <c r="C6" s="31" t="s">
        <v>49</v>
      </c>
      <c r="D6" s="31" t="s">
        <v>49</v>
      </c>
      <c r="E6" s="22"/>
      <c r="F6" s="12"/>
      <c r="G6" s="12"/>
      <c r="H6" s="12"/>
      <c r="I6" s="12"/>
    </row>
    <row r="7" spans="1:9" ht="60.75" customHeight="1">
      <c r="A7" s="232">
        <v>2015</v>
      </c>
      <c r="B7" s="31">
        <v>2</v>
      </c>
      <c r="C7" s="175">
        <f>2864.63+291.98</f>
        <v>3156.61</v>
      </c>
      <c r="D7" s="31" t="s">
        <v>276</v>
      </c>
      <c r="E7" s="22"/>
      <c r="F7" s="12"/>
      <c r="G7" s="12"/>
      <c r="H7" s="12"/>
      <c r="I7" s="12"/>
    </row>
    <row r="8" spans="1:9" ht="60.75" customHeight="1">
      <c r="A8" s="233"/>
      <c r="B8" s="31">
        <v>1</v>
      </c>
      <c r="C8" s="175">
        <v>1228.0999999999999</v>
      </c>
      <c r="D8" s="31" t="s">
        <v>277</v>
      </c>
      <c r="E8" s="22"/>
      <c r="F8" s="12"/>
      <c r="G8" s="12"/>
      <c r="H8" s="12"/>
      <c r="I8" s="12"/>
    </row>
    <row r="9" spans="1:9" ht="60.75" customHeight="1">
      <c r="A9" s="234"/>
      <c r="B9" s="31">
        <v>1</v>
      </c>
      <c r="C9" s="175">
        <v>2657</v>
      </c>
      <c r="D9" s="31" t="s">
        <v>278</v>
      </c>
      <c r="E9" s="22"/>
      <c r="F9" s="12"/>
      <c r="G9" s="12"/>
      <c r="H9" s="12"/>
      <c r="I9" s="12"/>
    </row>
    <row r="10" spans="1:9" ht="60.75" customHeight="1">
      <c r="A10" s="66">
        <v>2014</v>
      </c>
      <c r="B10" s="31">
        <v>1</v>
      </c>
      <c r="C10" s="143">
        <v>715.56</v>
      </c>
      <c r="D10" s="31" t="s">
        <v>277</v>
      </c>
      <c r="E10" s="22"/>
      <c r="F10" s="12"/>
      <c r="G10" s="12"/>
      <c r="H10" s="12"/>
      <c r="I10" s="12"/>
    </row>
    <row r="11" spans="1:9" ht="12.75" customHeight="1">
      <c r="A11" s="18"/>
      <c r="B11" s="17"/>
      <c r="C11" s="19"/>
      <c r="D11" s="20"/>
      <c r="E11" s="9"/>
      <c r="F11" s="12"/>
      <c r="G11" s="12"/>
      <c r="H11" s="12"/>
      <c r="I11" s="12"/>
    </row>
    <row r="12" spans="1:9" ht="12.75" customHeight="1">
      <c r="A12" s="18"/>
      <c r="B12" s="17"/>
      <c r="C12" s="19"/>
      <c r="D12" s="20"/>
      <c r="E12" s="9"/>
      <c r="F12" s="12"/>
      <c r="G12" s="12"/>
      <c r="H12" s="12"/>
      <c r="I12" s="12"/>
    </row>
    <row r="13" spans="1:9" ht="12.75" customHeight="1">
      <c r="A13" s="18"/>
      <c r="B13" s="17"/>
      <c r="C13" s="19"/>
      <c r="D13" s="20"/>
      <c r="E13" s="9"/>
      <c r="F13" s="12"/>
      <c r="G13" s="12"/>
      <c r="H13" s="12"/>
      <c r="I13" s="12"/>
    </row>
    <row r="14" spans="1:9" ht="12.75" customHeight="1">
      <c r="A14" s="18"/>
      <c r="B14" s="17"/>
      <c r="C14" s="19"/>
      <c r="D14" s="20"/>
      <c r="E14" s="20"/>
      <c r="F14" s="12"/>
      <c r="G14" s="12"/>
      <c r="H14" s="12"/>
      <c r="I14" s="12"/>
    </row>
    <row r="15" spans="1:9" ht="12.75" customHeight="1">
      <c r="A15" s="18"/>
      <c r="B15" s="17"/>
      <c r="C15" s="19"/>
      <c r="D15" s="20"/>
      <c r="E15" s="20"/>
      <c r="F15" s="12"/>
      <c r="G15" s="12"/>
      <c r="H15" s="12"/>
      <c r="I15" s="12"/>
    </row>
    <row r="16" spans="1:9" ht="12.75" customHeight="1">
      <c r="A16" s="18"/>
      <c r="B16" s="17"/>
      <c r="C16" s="19"/>
      <c r="D16" s="20"/>
      <c r="E16" s="20"/>
      <c r="F16" s="12"/>
      <c r="G16" s="12"/>
      <c r="H16" s="12"/>
      <c r="I16" s="12"/>
    </row>
    <row r="17" spans="1:9" ht="12.75" customHeight="1">
      <c r="A17" s="18"/>
      <c r="B17" s="17"/>
      <c r="C17" s="19"/>
      <c r="D17" s="20"/>
      <c r="E17" s="20"/>
      <c r="F17" s="12"/>
      <c r="G17" s="12"/>
      <c r="H17" s="12"/>
      <c r="I17" s="12"/>
    </row>
    <row r="18" spans="1:9" ht="12.75" customHeight="1">
      <c r="A18" s="18"/>
      <c r="B18" s="17"/>
      <c r="C18" s="19"/>
      <c r="D18" s="20"/>
      <c r="E18" s="20"/>
      <c r="F18" s="12"/>
      <c r="G18" s="12"/>
      <c r="H18" s="12"/>
      <c r="I18" s="12"/>
    </row>
    <row r="19" spans="1:9" ht="12.75" customHeight="1">
      <c r="A19" s="18"/>
      <c r="B19" s="17"/>
      <c r="C19" s="19"/>
      <c r="D19" s="20"/>
      <c r="E19" s="20"/>
      <c r="F19" s="12"/>
      <c r="G19" s="12"/>
      <c r="H19" s="12"/>
      <c r="I19" s="12"/>
    </row>
    <row r="20" spans="1:9" ht="12.75" customHeight="1">
      <c r="A20" s="18"/>
      <c r="B20" s="17"/>
      <c r="C20" s="19"/>
      <c r="D20" s="20"/>
      <c r="E20" s="20"/>
      <c r="F20" s="12"/>
      <c r="G20" s="12"/>
      <c r="H20" s="12"/>
      <c r="I20" s="12"/>
    </row>
    <row r="21" spans="1:9" ht="12.75" customHeight="1">
      <c r="A21" s="18"/>
      <c r="B21" s="17"/>
      <c r="C21" s="19"/>
      <c r="D21" s="20"/>
      <c r="E21" s="20"/>
      <c r="F21" s="12"/>
      <c r="G21" s="12"/>
      <c r="H21" s="12"/>
      <c r="I21" s="12"/>
    </row>
    <row r="22" spans="1:9" ht="12.75" customHeight="1">
      <c r="A22" s="18"/>
      <c r="B22" s="17"/>
      <c r="C22" s="19"/>
      <c r="D22" s="20"/>
      <c r="E22" s="20"/>
      <c r="F22" s="12"/>
      <c r="G22" s="12"/>
      <c r="H22" s="12"/>
      <c r="I22" s="12"/>
    </row>
    <row r="23" spans="1:9" ht="12.75" customHeight="1">
      <c r="A23" s="18"/>
      <c r="B23" s="17"/>
      <c r="C23" s="19"/>
      <c r="D23" s="20"/>
      <c r="E23" s="20"/>
      <c r="F23" s="12"/>
      <c r="G23" s="12"/>
      <c r="H23" s="12"/>
      <c r="I23" s="12"/>
    </row>
    <row r="24" spans="1:9" ht="12.75" customHeight="1">
      <c r="A24" s="18"/>
      <c r="B24" s="17"/>
      <c r="C24" s="19"/>
      <c r="D24" s="20"/>
      <c r="E24" s="20"/>
      <c r="F24" s="12"/>
      <c r="G24" s="12"/>
      <c r="H24" s="12"/>
      <c r="I24" s="12"/>
    </row>
    <row r="25" spans="1:9" ht="12.75" customHeight="1">
      <c r="A25" s="18"/>
      <c r="B25" s="17"/>
      <c r="C25" s="19"/>
      <c r="D25" s="20"/>
      <c r="E25" s="20"/>
      <c r="F25" s="12"/>
      <c r="G25" s="12"/>
      <c r="H25" s="12"/>
      <c r="I25" s="12"/>
    </row>
    <row r="26" spans="1:9" ht="12.75" customHeight="1">
      <c r="A26" s="18"/>
      <c r="B26" s="17"/>
      <c r="C26" s="19"/>
      <c r="D26" s="20"/>
      <c r="E26" s="20"/>
      <c r="F26" s="12"/>
      <c r="G26" s="12"/>
      <c r="H26" s="12"/>
      <c r="I26" s="12"/>
    </row>
    <row r="27" spans="1:9" ht="12.75" customHeight="1">
      <c r="A27" s="18"/>
      <c r="B27" s="17"/>
      <c r="C27" s="19"/>
      <c r="D27" s="20"/>
      <c r="E27" s="20"/>
      <c r="F27" s="12"/>
      <c r="G27" s="12"/>
      <c r="H27" s="12"/>
      <c r="I27" s="12"/>
    </row>
    <row r="28" spans="1:9" ht="12.75" customHeight="1">
      <c r="A28" s="18"/>
      <c r="B28" s="17"/>
      <c r="C28" s="19"/>
      <c r="D28" s="20"/>
      <c r="E28" s="20"/>
      <c r="F28" s="12"/>
      <c r="G28" s="12"/>
      <c r="H28" s="12"/>
      <c r="I28" s="12"/>
    </row>
    <row r="29" spans="1:9" ht="12.75" customHeight="1">
      <c r="A29" s="18"/>
      <c r="B29" s="17"/>
      <c r="C29" s="19"/>
      <c r="D29" s="20"/>
      <c r="E29" s="20"/>
      <c r="F29" s="12"/>
      <c r="G29" s="12"/>
      <c r="H29" s="12"/>
      <c r="I29" s="12"/>
    </row>
    <row r="30" spans="1:9" ht="12.75" customHeight="1">
      <c r="A30" s="18"/>
      <c r="B30" s="17"/>
      <c r="C30" s="19"/>
      <c r="D30" s="20"/>
      <c r="E30" s="20"/>
      <c r="F30" s="12"/>
      <c r="G30" s="12"/>
      <c r="H30" s="12"/>
      <c r="I30" s="12"/>
    </row>
    <row r="31" spans="1:9" ht="12.75" customHeight="1">
      <c r="A31" s="18"/>
      <c r="B31" s="17"/>
      <c r="C31" s="19"/>
      <c r="D31" s="20"/>
      <c r="E31" s="20"/>
      <c r="F31" s="12"/>
      <c r="G31" s="12"/>
      <c r="H31" s="12"/>
      <c r="I31" s="12"/>
    </row>
    <row r="32" spans="1:9" ht="12.75" customHeight="1">
      <c r="A32" s="18"/>
      <c r="B32" s="17"/>
      <c r="C32" s="19"/>
      <c r="D32" s="228"/>
      <c r="E32" s="228"/>
      <c r="F32" s="12"/>
      <c r="G32" s="12"/>
      <c r="H32" s="12"/>
      <c r="I32" s="12"/>
    </row>
    <row r="33" spans="1:9" ht="12.75" customHeight="1">
      <c r="A33" s="18"/>
      <c r="B33" s="17"/>
      <c r="C33" s="19"/>
      <c r="D33" s="228"/>
      <c r="E33" s="228"/>
      <c r="F33" s="12"/>
      <c r="G33" s="12"/>
      <c r="H33" s="12"/>
      <c r="I33" s="12"/>
    </row>
    <row r="34" spans="1:9" ht="12.75" customHeight="1">
      <c r="A34" s="18"/>
      <c r="B34" s="17"/>
      <c r="C34" s="19"/>
      <c r="D34" s="228"/>
      <c r="E34" s="228"/>
      <c r="F34" s="12"/>
      <c r="G34" s="12"/>
      <c r="H34" s="12"/>
      <c r="I34" s="12"/>
    </row>
    <row r="35" spans="1:9" ht="12.75" customHeight="1">
      <c r="A35" s="18"/>
      <c r="B35" s="17"/>
      <c r="C35" s="19"/>
      <c r="D35" s="20"/>
      <c r="E35" s="20"/>
      <c r="F35" s="12"/>
      <c r="G35" s="12"/>
      <c r="H35" s="12"/>
      <c r="I35" s="12"/>
    </row>
    <row r="36" spans="1:9" ht="12.75" customHeight="1">
      <c r="A36" s="18"/>
      <c r="B36" s="17"/>
      <c r="C36" s="19"/>
      <c r="D36" s="20"/>
      <c r="E36" s="20"/>
      <c r="F36" s="12"/>
      <c r="G36" s="12"/>
      <c r="H36" s="12"/>
      <c r="I36" s="12"/>
    </row>
    <row r="47" spans="1:9">
      <c r="E47" s="39"/>
    </row>
  </sheetData>
  <mergeCells count="4">
    <mergeCell ref="E32:E34"/>
    <mergeCell ref="A4:D4"/>
    <mergeCell ref="D32:D34"/>
    <mergeCell ref="A7:A9"/>
  </mergeCells>
  <phoneticPr fontId="0" type="noConversion"/>
  <printOptions horizontalCentered="1"/>
  <pageMargins left="0.78740157480314965" right="0.39370078740157483" top="0.31496062992125984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budynki</vt:lpstr>
      <vt:lpstr>środki trwałe</vt:lpstr>
      <vt:lpstr>elektronika</vt:lpstr>
      <vt:lpstr>auta</vt:lpstr>
      <vt:lpstr>szkody</vt:lpstr>
      <vt:lpstr>auta!Obszar_wydruku</vt:lpstr>
      <vt:lpstr>budynki!Obszar_wydruku</vt:lpstr>
      <vt:lpstr>elektronika!Obszar_wydruku</vt:lpstr>
      <vt:lpstr>szkody!Obszar_wydruku</vt:lpstr>
      <vt:lpstr>'środki trwałe'!Obszar_wydruku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Angelika Łaszewska</cp:lastModifiedBy>
  <cp:lastPrinted>2016-11-09T10:12:45Z</cp:lastPrinted>
  <dcterms:created xsi:type="dcterms:W3CDTF">2003-03-13T10:23:20Z</dcterms:created>
  <dcterms:modified xsi:type="dcterms:W3CDTF">2016-11-18T08:27:50Z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